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专业技术岗位" sheetId="1" r:id="rId1"/>
    <sheet name="管理岗位" sheetId="2" r:id="rId2"/>
  </sheets>
  <calcPr calcId="144525"/>
</workbook>
</file>

<file path=xl/sharedStrings.xml><?xml version="1.0" encoding="utf-8"?>
<sst xmlns="http://schemas.openxmlformats.org/spreadsheetml/2006/main" count="1004" uniqueCount="349">
  <si>
    <t>贵阳市综合行政执法局2022公开招聘局属事业单位工作人员面试成绩、总成绩及进入体检环节名单（专业技术岗位）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</si>
  <si>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</si>
  <si>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</si>
  <si>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</si>
  <si>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</si>
  <si>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</si>
  <si>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</si>
  <si>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</si>
  <si>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</si>
  <si>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</si>
  <si>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</si>
  <si>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</si>
  <si>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面试成绩（百分制）</t>
  </si>
  <si>
    <t>面试成绩30%</t>
  </si>
  <si>
    <t>笔试、专业测试、面试总成绩</t>
  </si>
  <si>
    <t>排名</t>
  </si>
  <si>
    <t>是否进入下一轮</t>
  </si>
  <si>
    <t>袁林飞</t>
  </si>
  <si>
    <t>1152016202814</t>
  </si>
  <si>
    <t>贵阳市环境卫生管理服务中心</t>
  </si>
  <si>
    <t>01专业技术岗位</t>
  </si>
  <si>
    <t>77</t>
  </si>
  <si>
    <t>1</t>
  </si>
  <si>
    <t>是</t>
  </si>
  <si>
    <t>谯云浪</t>
  </si>
  <si>
    <t>1152016202110</t>
  </si>
  <si>
    <t>2</t>
  </si>
  <si>
    <t>吴洪航</t>
  </si>
  <si>
    <t>1152016202210</t>
  </si>
  <si>
    <t>68</t>
  </si>
  <si>
    <t>宋天高</t>
  </si>
  <si>
    <t>1152016200702</t>
  </si>
  <si>
    <t>60</t>
  </si>
  <si>
    <t>刘俊辰</t>
  </si>
  <si>
    <t>1152016200323</t>
  </si>
  <si>
    <t>64</t>
  </si>
  <si>
    <t>5</t>
  </si>
  <si>
    <t>税红福</t>
  </si>
  <si>
    <t>1152016201221</t>
  </si>
  <si>
    <t>70</t>
  </si>
  <si>
    <t>6</t>
  </si>
  <si>
    <t>杜忠强</t>
  </si>
  <si>
    <t>1152016200122</t>
  </si>
  <si>
    <t>02专业技术岗位</t>
  </si>
  <si>
    <t>71</t>
  </si>
  <si>
    <t>宋婉盈</t>
  </si>
  <si>
    <t>1152016203008</t>
  </si>
  <si>
    <t>61</t>
  </si>
  <si>
    <t>杨长娥</t>
  </si>
  <si>
    <t>1152016202614</t>
  </si>
  <si>
    <t>66</t>
  </si>
  <si>
    <t>肖佳慧</t>
  </si>
  <si>
    <t>1152016200925</t>
  </si>
  <si>
    <t>03专业技术岗位</t>
  </si>
  <si>
    <t>73</t>
  </si>
  <si>
    <t>陈鑫</t>
  </si>
  <si>
    <t>1152016200923</t>
  </si>
  <si>
    <t>69</t>
  </si>
  <si>
    <t>蒙崇先</t>
  </si>
  <si>
    <t>1152016202502</t>
  </si>
  <si>
    <t>温小晋</t>
  </si>
  <si>
    <t>1152016202615</t>
  </si>
  <si>
    <t>04专业技术岗位</t>
  </si>
  <si>
    <t>65</t>
  </si>
  <si>
    <t>田勇</t>
  </si>
  <si>
    <t>1152016202918</t>
  </si>
  <si>
    <t>胡爽爽</t>
  </si>
  <si>
    <t>1152016203007</t>
  </si>
  <si>
    <t>严寅茜</t>
  </si>
  <si>
    <t>1152016202809</t>
  </si>
  <si>
    <t>王琳琪</t>
  </si>
  <si>
    <t>1152016200307</t>
  </si>
  <si>
    <t>崔仁溢</t>
  </si>
  <si>
    <t>1152016202920</t>
  </si>
  <si>
    <t>尹璠</t>
  </si>
  <si>
    <t>1152016901528</t>
  </si>
  <si>
    <t>07专业技术岗位</t>
  </si>
  <si>
    <t>86</t>
  </si>
  <si>
    <t>李娟</t>
  </si>
  <si>
    <t>1152016901028</t>
  </si>
  <si>
    <t>84</t>
  </si>
  <si>
    <t>文竹</t>
  </si>
  <si>
    <t>1152016903623</t>
  </si>
  <si>
    <t>80</t>
  </si>
  <si>
    <t>王晶晶</t>
  </si>
  <si>
    <t>1152016900707</t>
  </si>
  <si>
    <t>09专业技术岗位</t>
  </si>
  <si>
    <t>82</t>
  </si>
  <si>
    <t>龙彩燕</t>
  </si>
  <si>
    <t>1152016902829</t>
  </si>
  <si>
    <t>78</t>
  </si>
  <si>
    <t>陶霞</t>
  </si>
  <si>
    <t>1152016901101</t>
  </si>
  <si>
    <t>76</t>
  </si>
  <si>
    <t>面试
成绩</t>
  </si>
  <si>
    <t>综合排名</t>
  </si>
  <si>
    <t>是否进入体检</t>
  </si>
  <si>
    <t>姬江波</t>
  </si>
  <si>
    <t>1152016202525</t>
  </si>
  <si>
    <t>贵阳市市政工程服务中心</t>
  </si>
  <si>
    <t>黄南鑫</t>
  </si>
  <si>
    <t>1152016201906</t>
  </si>
  <si>
    <t>张邓</t>
  </si>
  <si>
    <t>1152016201430</t>
  </si>
  <si>
    <t>3</t>
  </si>
  <si>
    <t>面试缺考</t>
  </si>
  <si>
    <t>面试成绩</t>
  </si>
  <si>
    <t>韩永怡</t>
  </si>
  <si>
    <t>1152012500818</t>
  </si>
  <si>
    <t>贵阳市城市管理信息中心</t>
  </si>
  <si>
    <t>80.2</t>
  </si>
  <si>
    <t xml:space="preserve">是 </t>
  </si>
  <si>
    <t>王琨</t>
  </si>
  <si>
    <t>1152012502622</t>
  </si>
  <si>
    <t>81.8</t>
  </si>
  <si>
    <t>吴小锋</t>
  </si>
  <si>
    <t>1152012501015</t>
  </si>
  <si>
    <t>81.4</t>
  </si>
  <si>
    <t>付仙钰</t>
  </si>
  <si>
    <t>1152012502429</t>
  </si>
  <si>
    <t>76.4</t>
  </si>
  <si>
    <t>4</t>
  </si>
  <si>
    <t>刘雍利</t>
  </si>
  <si>
    <t>1152012503409</t>
  </si>
  <si>
    <t>73.2</t>
  </si>
  <si>
    <t>吴锡</t>
  </si>
  <si>
    <t>1152012504027</t>
  </si>
  <si>
    <t>笔试成绩
（百分制）</t>
  </si>
  <si>
    <t>缪越阳</t>
  </si>
  <si>
    <t>1152016900119</t>
  </si>
  <si>
    <t>贵阳市黔灵山公园管理处</t>
  </si>
  <si>
    <r>
      <rPr>
        <sz val="11"/>
        <rFont val="Times New Roman"/>
        <charset val="134"/>
      </rPr>
      <t>02</t>
    </r>
    <r>
      <rPr>
        <sz val="11"/>
        <rFont val="宋体"/>
        <charset val="134"/>
      </rPr>
      <t>专业技术岗位</t>
    </r>
  </si>
  <si>
    <t>马贤智</t>
  </si>
  <si>
    <t>1152016901521</t>
  </si>
  <si>
    <t>肖志鹏</t>
  </si>
  <si>
    <t>1152016902118</t>
  </si>
  <si>
    <r>
      <rPr>
        <sz val="10"/>
        <rFont val="宋体"/>
        <charset val="0"/>
      </rPr>
      <t>黄</t>
    </r>
    <r>
      <rPr>
        <sz val="10"/>
        <rFont val="Times New Roman"/>
        <charset val="0"/>
      </rPr>
      <t xml:space="preserve">   </t>
    </r>
    <r>
      <rPr>
        <sz val="10"/>
        <rFont val="宋体"/>
        <charset val="0"/>
      </rPr>
      <t>利</t>
    </r>
  </si>
  <si>
    <t>1152016903211</t>
  </si>
  <si>
    <r>
      <rPr>
        <sz val="11"/>
        <rFont val="Times New Roman"/>
        <charset val="134"/>
      </rPr>
      <t>03</t>
    </r>
    <r>
      <rPr>
        <sz val="11"/>
        <rFont val="宋体"/>
        <charset val="134"/>
      </rPr>
      <t>专业技术岗位</t>
    </r>
  </si>
  <si>
    <r>
      <rPr>
        <sz val="10"/>
        <rFont val="宋体"/>
        <charset val="0"/>
      </rPr>
      <t>郭</t>
    </r>
    <r>
      <rPr>
        <sz val="10"/>
        <rFont val="Times New Roman"/>
        <charset val="0"/>
      </rPr>
      <t xml:space="preserve">   </t>
    </r>
    <r>
      <rPr>
        <sz val="10"/>
        <rFont val="宋体"/>
        <charset val="0"/>
      </rPr>
      <t>庆</t>
    </r>
  </si>
  <si>
    <t>1152016902812</t>
  </si>
  <si>
    <t>路美兰</t>
  </si>
  <si>
    <t>1152016902222</t>
  </si>
  <si>
    <t>孙玉贤</t>
  </si>
  <si>
    <t>1152017000611</t>
  </si>
  <si>
    <r>
      <rPr>
        <sz val="11"/>
        <rFont val="Times New Roman"/>
        <charset val="134"/>
      </rPr>
      <t>05</t>
    </r>
    <r>
      <rPr>
        <sz val="11"/>
        <rFont val="宋体"/>
        <charset val="134"/>
      </rPr>
      <t>专业技术岗位</t>
    </r>
  </si>
  <si>
    <r>
      <rPr>
        <sz val="10"/>
        <rFont val="宋体"/>
        <charset val="0"/>
      </rPr>
      <t>毛</t>
    </r>
    <r>
      <rPr>
        <sz val="10"/>
        <rFont val="Times New Roman"/>
        <charset val="0"/>
      </rPr>
      <t xml:space="preserve">   </t>
    </r>
    <r>
      <rPr>
        <sz val="10"/>
        <rFont val="宋体"/>
        <charset val="0"/>
      </rPr>
      <t>鑫</t>
    </r>
  </si>
  <si>
    <t>1152017005825</t>
  </si>
  <si>
    <t>韩瑞雪</t>
  </si>
  <si>
    <t>1152017002002</t>
  </si>
  <si>
    <t>笔试、专业测试、面试成绩</t>
  </si>
  <si>
    <t>田云汉</t>
  </si>
  <si>
    <t>1152016901419</t>
  </si>
  <si>
    <t>贵阳市河滨公园管理处</t>
  </si>
  <si>
    <t>76.40</t>
  </si>
  <si>
    <t>李林蔚</t>
  </si>
  <si>
    <t>1152016904213</t>
  </si>
  <si>
    <t>杨雨农</t>
  </si>
  <si>
    <t>1152016904507</t>
  </si>
  <si>
    <t>彭小静</t>
  </si>
  <si>
    <t>1152016900210</t>
  </si>
  <si>
    <t>贵阳市森林公园管理处</t>
  </si>
  <si>
    <t>14.55</t>
  </si>
  <si>
    <t>32.8</t>
  </si>
  <si>
    <t>47.35</t>
  </si>
  <si>
    <t>70.2</t>
  </si>
  <si>
    <t>21.06</t>
  </si>
  <si>
    <t>68.41</t>
  </si>
  <si>
    <t>吴俊燚</t>
  </si>
  <si>
    <t>1152016903105</t>
  </si>
  <si>
    <t>17.6</t>
  </si>
  <si>
    <t>27.6</t>
  </si>
  <si>
    <t>45.2</t>
  </si>
  <si>
    <t>72.4</t>
  </si>
  <si>
    <t>21.72</t>
  </si>
  <si>
    <t>66.92</t>
  </si>
  <si>
    <t>颜露</t>
  </si>
  <si>
    <t>1152016903830</t>
  </si>
  <si>
    <t>25.6</t>
  </si>
  <si>
    <t>44.5</t>
  </si>
  <si>
    <t>73.4</t>
  </si>
  <si>
    <t>22.02</t>
  </si>
  <si>
    <t>66.52</t>
  </si>
  <si>
    <t>罗仕雯</t>
  </si>
  <si>
    <t>1152016903015</t>
  </si>
  <si>
    <t>贵阳市东山公园管理处</t>
  </si>
  <si>
    <t>17.50</t>
  </si>
  <si>
    <t>33.60</t>
  </si>
  <si>
    <t>51.10</t>
  </si>
  <si>
    <t>24.42</t>
  </si>
  <si>
    <t>75.52</t>
  </si>
  <si>
    <t>阚成燕</t>
  </si>
  <si>
    <t>1152016903411</t>
  </si>
  <si>
    <t>16.75</t>
  </si>
  <si>
    <t>30.4</t>
  </si>
  <si>
    <t>47.15</t>
  </si>
  <si>
    <t>68.87</t>
  </si>
  <si>
    <t>冉飞飞</t>
  </si>
  <si>
    <t>1152016900917</t>
  </si>
  <si>
    <t>15.85</t>
  </si>
  <si>
    <t>31.20</t>
  </si>
  <si>
    <t>47.05</t>
  </si>
  <si>
    <t>21.3</t>
  </si>
  <si>
    <t>68.35</t>
  </si>
  <si>
    <t>贵阳市综合行政执法局2022公开招聘局属事业单位工作人员面试成绩、总成绩及进入体检环节名单（管理岗位）</t>
  </si>
  <si>
    <t>笔试成绩60%</t>
  </si>
  <si>
    <t>面试成绩40%</t>
  </si>
  <si>
    <t>笔试、面试总成绩</t>
  </si>
  <si>
    <t>陈亚翔</t>
  </si>
  <si>
    <t>1152016901105</t>
  </si>
  <si>
    <t>05管理岗</t>
  </si>
  <si>
    <t>黄怡薇</t>
  </si>
  <si>
    <t>1152016900811</t>
  </si>
  <si>
    <t>何文健</t>
  </si>
  <si>
    <t>1152016902009</t>
  </si>
  <si>
    <t>胡钦</t>
  </si>
  <si>
    <t>1152016900927</t>
  </si>
  <si>
    <t>郭艳</t>
  </si>
  <si>
    <t>1152016200704</t>
  </si>
  <si>
    <t>胡鹏程</t>
  </si>
  <si>
    <t>1152016900306</t>
  </si>
  <si>
    <t>朱涵榕</t>
  </si>
  <si>
    <t>1152016201623</t>
  </si>
  <si>
    <t>李荣</t>
  </si>
  <si>
    <t>1152016900311</t>
  </si>
  <si>
    <t>8</t>
  </si>
  <si>
    <t>陈璐瑶</t>
  </si>
  <si>
    <t>1152016901115</t>
  </si>
  <si>
    <t>综合
排名</t>
  </si>
  <si>
    <t>杨涛</t>
  </si>
  <si>
    <t>1152016902706</t>
  </si>
  <si>
    <t>06管理岗</t>
  </si>
  <si>
    <t>吴辉</t>
  </si>
  <si>
    <t>1152016901621</t>
  </si>
  <si>
    <t>朱佳煜</t>
  </si>
  <si>
    <t>1152016900611</t>
  </si>
  <si>
    <t>杨云波</t>
  </si>
  <si>
    <t>1152016901324</t>
  </si>
  <si>
    <t>08管理岗</t>
  </si>
  <si>
    <t>刘程程</t>
  </si>
  <si>
    <t>1152016902917</t>
  </si>
  <si>
    <t>吴国华</t>
  </si>
  <si>
    <t>1152016900824</t>
  </si>
  <si>
    <t>黄梓涵</t>
  </si>
  <si>
    <t>1152016901004</t>
  </si>
  <si>
    <t>吕庆</t>
  </si>
  <si>
    <t>1152016900422</t>
  </si>
  <si>
    <t>张玲</t>
  </si>
  <si>
    <t>1152016903321</t>
  </si>
  <si>
    <t>陆俊杰</t>
  </si>
  <si>
    <t>1152016002501</t>
  </si>
  <si>
    <t>01管理岗位</t>
  </si>
  <si>
    <t>彭璟</t>
  </si>
  <si>
    <t>1152016000210</t>
  </si>
  <si>
    <t>赵婷</t>
  </si>
  <si>
    <t>1152016002223</t>
  </si>
  <si>
    <t>王萌</t>
  </si>
  <si>
    <t>1152016200412</t>
  </si>
  <si>
    <t>03管理岗位</t>
  </si>
  <si>
    <t>黄枥</t>
  </si>
  <si>
    <t>1152016202430</t>
  </si>
  <si>
    <t>蔡成欢</t>
  </si>
  <si>
    <t>1152016202003</t>
  </si>
  <si>
    <t>张宇盟</t>
  </si>
  <si>
    <t>1152016201814</t>
  </si>
  <si>
    <t>04管理岗位</t>
  </si>
  <si>
    <t>王泽昊</t>
  </si>
  <si>
    <t>1152016201901</t>
  </si>
  <si>
    <t>李思嫚</t>
  </si>
  <si>
    <t>1152016202613</t>
  </si>
  <si>
    <t>向宇航</t>
  </si>
  <si>
    <t>1152016002227</t>
  </si>
  <si>
    <t>02管理岗位</t>
  </si>
  <si>
    <t>31.2</t>
  </si>
  <si>
    <t>姜昆</t>
  </si>
  <si>
    <t>1152016002228</t>
  </si>
  <si>
    <t>0.00</t>
  </si>
  <si>
    <t>41.2</t>
  </si>
  <si>
    <t>刘人嘉</t>
  </si>
  <si>
    <t>1152016002809</t>
  </si>
  <si>
    <t>35.9</t>
  </si>
  <si>
    <t>石开园</t>
  </si>
  <si>
    <t>1152016001622</t>
  </si>
  <si>
    <t>33.6</t>
  </si>
  <si>
    <t>77.6</t>
  </si>
  <si>
    <t>宋文杰</t>
  </si>
  <si>
    <t>1152016002914</t>
  </si>
  <si>
    <t>80.8</t>
  </si>
  <si>
    <t>32.32</t>
  </si>
  <si>
    <t>75.22</t>
  </si>
  <si>
    <t>林青青</t>
  </si>
  <si>
    <t>1152016000211</t>
  </si>
  <si>
    <t>83.2</t>
  </si>
  <si>
    <t>33.28</t>
  </si>
  <si>
    <t>75.08</t>
  </si>
  <si>
    <t>邹文娟</t>
  </si>
  <si>
    <t>1152016901522</t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</si>
  <si>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管理岗位</t>
    </r>
  </si>
  <si>
    <r>
      <rPr>
        <sz val="11"/>
        <rFont val="宋体"/>
        <charset val="0"/>
      </rPr>
      <t>杨</t>
    </r>
    <r>
      <rPr>
        <sz val="11"/>
        <rFont val="Times New Roman"/>
        <charset val="0"/>
      </rPr>
      <t xml:space="preserve">  </t>
    </r>
    <r>
      <rPr>
        <sz val="11"/>
        <rFont val="宋体"/>
        <charset val="0"/>
      </rPr>
      <t>强</t>
    </r>
  </si>
  <si>
    <t>1152016901628</t>
  </si>
  <si>
    <r>
      <rPr>
        <sz val="11"/>
        <rFont val="宋体"/>
        <charset val="0"/>
      </rPr>
      <t>高</t>
    </r>
    <r>
      <rPr>
        <sz val="11"/>
        <rFont val="Times New Roman"/>
        <charset val="0"/>
      </rPr>
      <t xml:space="preserve">  </t>
    </r>
    <r>
      <rPr>
        <sz val="11"/>
        <rFont val="宋体"/>
        <charset val="0"/>
      </rPr>
      <t>雪</t>
    </r>
  </si>
  <si>
    <t>1152016901709</t>
  </si>
  <si>
    <r>
      <rPr>
        <sz val="11"/>
        <rFont val="宋体"/>
        <charset val="0"/>
      </rPr>
      <t>陈</t>
    </r>
    <r>
      <rPr>
        <sz val="11"/>
        <rFont val="Times New Roman"/>
        <charset val="0"/>
      </rPr>
      <t xml:space="preserve">  </t>
    </r>
    <r>
      <rPr>
        <sz val="11"/>
        <rFont val="宋体"/>
        <charset val="0"/>
      </rPr>
      <t>茂</t>
    </r>
  </si>
  <si>
    <t>1152016902704</t>
  </si>
  <si>
    <r>
      <rPr>
        <sz val="11"/>
        <rFont val="Times New Roman"/>
        <charset val="134"/>
      </rPr>
      <t>04</t>
    </r>
    <r>
      <rPr>
        <sz val="11"/>
        <rFont val="宋体"/>
        <charset val="134"/>
      </rPr>
      <t>管理岗位</t>
    </r>
  </si>
  <si>
    <r>
      <rPr>
        <sz val="11"/>
        <rFont val="宋体"/>
        <charset val="0"/>
      </rPr>
      <t>林</t>
    </r>
    <r>
      <rPr>
        <sz val="11"/>
        <rFont val="Times New Roman"/>
        <charset val="0"/>
      </rPr>
      <t xml:space="preserve">  </t>
    </r>
    <r>
      <rPr>
        <sz val="11"/>
        <rFont val="宋体"/>
        <charset val="0"/>
      </rPr>
      <t>玲</t>
    </r>
  </si>
  <si>
    <t>1152016901009</t>
  </si>
  <si>
    <t>罗先玉</t>
  </si>
  <si>
    <t>1152016903520</t>
  </si>
  <si>
    <t>笔试、面试成绩</t>
  </si>
  <si>
    <t>李歆翎</t>
  </si>
  <si>
    <t>1152016902802</t>
  </si>
  <si>
    <t>69.76</t>
  </si>
  <si>
    <t>麻芮萁</t>
  </si>
  <si>
    <t>1152016901808</t>
  </si>
  <si>
    <t>68.12</t>
  </si>
  <si>
    <t>勾迅</t>
  </si>
  <si>
    <t>1152016900509</t>
  </si>
  <si>
    <t>66.04</t>
  </si>
  <si>
    <t>赵洪东</t>
  </si>
  <si>
    <t>1152016900212</t>
  </si>
  <si>
    <t>35</t>
  </si>
  <si>
    <t>肖冰</t>
  </si>
  <si>
    <t>1152016904428</t>
  </si>
  <si>
    <t>35.2</t>
  </si>
  <si>
    <t>32</t>
  </si>
  <si>
    <t>67.2</t>
  </si>
  <si>
    <t>余子骎</t>
  </si>
  <si>
    <t>1152016902213</t>
  </si>
  <si>
    <t>81</t>
  </si>
  <si>
    <t>32.4</t>
  </si>
  <si>
    <t>李成祥</t>
  </si>
  <si>
    <t>1152016900901</t>
  </si>
  <si>
    <t>38.60</t>
  </si>
  <si>
    <t>80.4</t>
  </si>
  <si>
    <t>32.16</t>
  </si>
  <si>
    <t>70.76</t>
  </si>
  <si>
    <t>魏倩</t>
  </si>
  <si>
    <t>1152016903525</t>
  </si>
  <si>
    <t>37.60</t>
  </si>
  <si>
    <t>77.2</t>
  </si>
  <si>
    <t>30.88</t>
  </si>
  <si>
    <t>68.48</t>
  </si>
  <si>
    <t>司率堃</t>
  </si>
  <si>
    <t>1152016904830</t>
  </si>
  <si>
    <t>38.0</t>
  </si>
  <si>
    <t>74</t>
  </si>
  <si>
    <t>29.6</t>
  </si>
  <si>
    <t>67.6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</si>
</sst>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;[Red]0"/>
    <numFmt numFmtId="179" formatCode="0.00_);[Red]\(0.00\)"/>
  </numFmts>
  <fonts count="44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8"/>
      <color rgb="FF000000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name val="仿宋"/>
      <charset val="134"/>
    </font>
    <font>
      <b/>
      <sz val="10"/>
      <name val="等线"/>
      <charset val="134"/>
      <scheme val="minor"/>
    </font>
    <font>
      <sz val="11"/>
      <name val="宋体"/>
      <charset val="0"/>
    </font>
    <font>
      <b/>
      <sz val="11"/>
      <name val="等线"/>
      <charset val="134"/>
      <scheme val="minor"/>
    </font>
    <font>
      <b/>
      <sz val="10"/>
      <name val="黑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0"/>
      <name val="Arial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Arial"/>
      <charset val="0"/>
    </font>
    <font>
      <b/>
      <sz val="8"/>
      <name val="宋体"/>
      <charset val="134"/>
    </font>
    <font>
      <b/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7" borderId="6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9" applyNumberFormat="0" applyAlignment="0" applyProtection="0">
      <alignment vertical="center"/>
    </xf>
    <xf numFmtId="0" fontId="37" fillId="11" borderId="5" applyNumberFormat="0" applyAlignment="0" applyProtection="0">
      <alignment vertical="center"/>
    </xf>
    <xf numFmtId="0" fontId="38" fillId="12" borderId="10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176" fontId="5" fillId="0" borderId="2" xfId="0" applyNumberFormat="1" applyFont="1" applyBorder="1" applyAlignment="1" applyProtection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6" fontId="20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66"/>
  <sheetViews>
    <sheetView topLeftCell="A56" workbookViewId="0">
      <selection activeCell="S6" sqref="S6"/>
    </sheetView>
  </sheetViews>
  <sheetFormatPr defaultColWidth="9" defaultRowHeight="13.5" customHeight="1"/>
  <cols>
    <col min="1" max="1" width="4.5" style="38" customWidth="1"/>
    <col min="3" max="3" width="14.5" style="38" customWidth="1"/>
    <col min="4" max="4" width="14.1666666666667" style="39" customWidth="1"/>
    <col min="5" max="5" width="16.1666666666667" style="38" customWidth="1"/>
    <col min="6" max="6" width="10.1666666666667" style="38" customWidth="1"/>
    <col min="7" max="7" width="11.5" style="38" customWidth="1"/>
    <col min="8" max="8" width="7.375" style="40" customWidth="1"/>
    <col min="9" max="9" width="9" style="38"/>
    <col min="10" max="11" width="9" style="40"/>
    <col min="12" max="12" width="9" style="38" customWidth="1"/>
    <col min="13" max="13" width="14.875" style="38" customWidth="1"/>
    <col min="14" max="14" width="15.875" style="38" customWidth="1"/>
    <col min="15" max="15" width="8" style="38" customWidth="1"/>
    <col min="16" max="16" width="7.875" style="38" customWidth="1"/>
  </cols>
  <sheetData>
    <row r="1" ht="66" customHeight="1" spans="1:16">
      <c r="A1" s="41" t="s">
        <v>0</v>
      </c>
      <c r="B1" s="41"/>
      <c r="C1" s="41"/>
      <c r="D1" s="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="37" customFormat="1" ht="37.0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2" t="s">
        <v>14</v>
      </c>
      <c r="O2" s="4" t="s">
        <v>15</v>
      </c>
      <c r="P2" s="4" t="s">
        <v>16</v>
      </c>
    </row>
    <row r="3" ht="37.05" customHeight="1" spans="1:16">
      <c r="A3" s="6">
        <v>1</v>
      </c>
      <c r="B3" s="7" t="s">
        <v>17</v>
      </c>
      <c r="C3" s="7" t="s">
        <v>18</v>
      </c>
      <c r="D3" s="8" t="s">
        <v>19</v>
      </c>
      <c r="E3" s="7" t="s">
        <v>20</v>
      </c>
      <c r="F3" s="42">
        <v>220.5</v>
      </c>
      <c r="G3" s="10">
        <f t="shared" ref="G3:G8" si="0">ROUND(F3/3,2)</f>
        <v>73.5</v>
      </c>
      <c r="H3" s="43">
        <f t="shared" ref="H3:H8" si="1">ROUND(F3/3*0.3,2)</f>
        <v>22.05</v>
      </c>
      <c r="I3" s="53" t="s">
        <v>21</v>
      </c>
      <c r="J3" s="54">
        <f t="shared" ref="J3:J8" si="2">ROUND(I3*0.4,2)</f>
        <v>30.8</v>
      </c>
      <c r="K3" s="54">
        <f t="shared" ref="K3:K8" si="3">J3+H3</f>
        <v>52.85</v>
      </c>
      <c r="L3" s="9">
        <v>83.2</v>
      </c>
      <c r="M3" s="9">
        <f t="shared" ref="M3:M8" si="4">ROUND(L3*0.3,2)</f>
        <v>24.96</v>
      </c>
      <c r="N3" s="9">
        <f t="shared" ref="N3:N8" si="5">M3+J3+H3</f>
        <v>77.81</v>
      </c>
      <c r="O3" s="34" t="s">
        <v>22</v>
      </c>
      <c r="P3" s="7" t="s">
        <v>23</v>
      </c>
    </row>
    <row r="4" ht="37.05" customHeight="1" spans="1:16">
      <c r="A4" s="6">
        <v>2</v>
      </c>
      <c r="B4" s="7" t="s">
        <v>24</v>
      </c>
      <c r="C4" s="7" t="s">
        <v>25</v>
      </c>
      <c r="D4" s="8" t="s">
        <v>19</v>
      </c>
      <c r="E4" s="7" t="s">
        <v>20</v>
      </c>
      <c r="F4" s="42">
        <v>198</v>
      </c>
      <c r="G4" s="10">
        <f t="shared" si="0"/>
        <v>66</v>
      </c>
      <c r="H4" s="43">
        <f t="shared" si="1"/>
        <v>19.8</v>
      </c>
      <c r="I4" s="53" t="s">
        <v>21</v>
      </c>
      <c r="J4" s="54">
        <f t="shared" si="2"/>
        <v>30.8</v>
      </c>
      <c r="K4" s="54">
        <f t="shared" si="3"/>
        <v>50.6</v>
      </c>
      <c r="L4" s="9">
        <v>77.8</v>
      </c>
      <c r="M4" s="9">
        <f t="shared" si="4"/>
        <v>23.34</v>
      </c>
      <c r="N4" s="9">
        <f t="shared" si="5"/>
        <v>73.94</v>
      </c>
      <c r="O4" s="34" t="s">
        <v>26</v>
      </c>
      <c r="P4" s="7" t="s">
        <v>23</v>
      </c>
    </row>
    <row r="5" ht="37.05" customHeight="1" spans="1:16">
      <c r="A5" s="6">
        <v>3</v>
      </c>
      <c r="B5" s="7" t="s">
        <v>27</v>
      </c>
      <c r="C5" s="7" t="s">
        <v>28</v>
      </c>
      <c r="D5" s="8" t="s">
        <v>19</v>
      </c>
      <c r="E5" s="7" t="s">
        <v>20</v>
      </c>
      <c r="F5" s="42">
        <v>196.5</v>
      </c>
      <c r="G5" s="10">
        <f t="shared" si="0"/>
        <v>65.5</v>
      </c>
      <c r="H5" s="43">
        <f t="shared" si="1"/>
        <v>19.65</v>
      </c>
      <c r="I5" s="53" t="s">
        <v>29</v>
      </c>
      <c r="J5" s="54">
        <f t="shared" si="2"/>
        <v>27.2</v>
      </c>
      <c r="K5" s="54">
        <f t="shared" si="3"/>
        <v>46.85</v>
      </c>
      <c r="L5" s="9">
        <v>84.8</v>
      </c>
      <c r="M5" s="9">
        <f t="shared" si="4"/>
        <v>25.44</v>
      </c>
      <c r="N5" s="9">
        <f t="shared" si="5"/>
        <v>72.29</v>
      </c>
      <c r="O5" s="7">
        <v>3</v>
      </c>
      <c r="P5" s="7"/>
    </row>
    <row r="6" ht="37.05" customHeight="1" spans="1:16">
      <c r="A6" s="6">
        <v>4</v>
      </c>
      <c r="B6" s="7" t="s">
        <v>30</v>
      </c>
      <c r="C6" s="7" t="s">
        <v>31</v>
      </c>
      <c r="D6" s="8" t="s">
        <v>19</v>
      </c>
      <c r="E6" s="7" t="s">
        <v>20</v>
      </c>
      <c r="F6" s="42">
        <v>213.5</v>
      </c>
      <c r="G6" s="10">
        <f t="shared" si="0"/>
        <v>71.17</v>
      </c>
      <c r="H6" s="43">
        <f t="shared" si="1"/>
        <v>21.35</v>
      </c>
      <c r="I6" s="53" t="s">
        <v>32</v>
      </c>
      <c r="J6" s="54">
        <f t="shared" si="2"/>
        <v>24</v>
      </c>
      <c r="K6" s="54">
        <f t="shared" si="3"/>
        <v>45.35</v>
      </c>
      <c r="L6" s="9">
        <v>87.4</v>
      </c>
      <c r="M6" s="9">
        <f t="shared" si="4"/>
        <v>26.22</v>
      </c>
      <c r="N6" s="9">
        <f t="shared" si="5"/>
        <v>71.57</v>
      </c>
      <c r="O6" s="7">
        <v>4</v>
      </c>
      <c r="P6" s="7"/>
    </row>
    <row r="7" ht="37.05" customHeight="1" spans="1:16">
      <c r="A7" s="6">
        <v>5</v>
      </c>
      <c r="B7" s="7" t="s">
        <v>33</v>
      </c>
      <c r="C7" s="7" t="s">
        <v>34</v>
      </c>
      <c r="D7" s="8" t="s">
        <v>19</v>
      </c>
      <c r="E7" s="7" t="s">
        <v>20</v>
      </c>
      <c r="F7" s="42">
        <v>198.5</v>
      </c>
      <c r="G7" s="10">
        <f t="shared" si="0"/>
        <v>66.17</v>
      </c>
      <c r="H7" s="43">
        <f t="shared" si="1"/>
        <v>19.85</v>
      </c>
      <c r="I7" s="53" t="s">
        <v>35</v>
      </c>
      <c r="J7" s="54">
        <f t="shared" si="2"/>
        <v>25.6</v>
      </c>
      <c r="K7" s="54">
        <f t="shared" si="3"/>
        <v>45.45</v>
      </c>
      <c r="L7" s="9">
        <v>83.2</v>
      </c>
      <c r="M7" s="9">
        <f t="shared" si="4"/>
        <v>24.96</v>
      </c>
      <c r="N7" s="9">
        <f t="shared" si="5"/>
        <v>70.41</v>
      </c>
      <c r="O7" s="34" t="s">
        <v>36</v>
      </c>
      <c r="P7" s="7"/>
    </row>
    <row r="8" ht="37.05" customHeight="1" spans="1:16">
      <c r="A8" s="6">
        <v>6</v>
      </c>
      <c r="B8" s="7" t="s">
        <v>37</v>
      </c>
      <c r="C8" s="7" t="s">
        <v>38</v>
      </c>
      <c r="D8" s="8" t="s">
        <v>19</v>
      </c>
      <c r="E8" s="7" t="s">
        <v>20</v>
      </c>
      <c r="F8" s="42">
        <v>179</v>
      </c>
      <c r="G8" s="10">
        <f t="shared" si="0"/>
        <v>59.67</v>
      </c>
      <c r="H8" s="43">
        <f t="shared" si="1"/>
        <v>17.9</v>
      </c>
      <c r="I8" s="53" t="s">
        <v>39</v>
      </c>
      <c r="J8" s="54">
        <f t="shared" si="2"/>
        <v>28</v>
      </c>
      <c r="K8" s="54">
        <f t="shared" si="3"/>
        <v>45.9</v>
      </c>
      <c r="L8" s="9">
        <v>73.6</v>
      </c>
      <c r="M8" s="9">
        <f t="shared" si="4"/>
        <v>22.08</v>
      </c>
      <c r="N8" s="9">
        <f t="shared" si="5"/>
        <v>67.98</v>
      </c>
      <c r="O8" s="34" t="s">
        <v>40</v>
      </c>
      <c r="P8" s="7"/>
    </row>
    <row r="9" ht="37.05" customHeight="1" spans="1:16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52" t="s">
        <v>14</v>
      </c>
      <c r="O9" s="4" t="s">
        <v>15</v>
      </c>
      <c r="P9" s="4" t="s">
        <v>16</v>
      </c>
    </row>
    <row r="10" ht="37.05" customHeight="1" spans="1:16">
      <c r="A10" s="6">
        <v>1</v>
      </c>
      <c r="B10" s="7" t="s">
        <v>41</v>
      </c>
      <c r="C10" s="7" t="s">
        <v>42</v>
      </c>
      <c r="D10" s="8" t="s">
        <v>19</v>
      </c>
      <c r="E10" s="7" t="s">
        <v>43</v>
      </c>
      <c r="F10" s="9">
        <v>183.5</v>
      </c>
      <c r="G10" s="10">
        <f>ROUND(F10/3,2)</f>
        <v>61.17</v>
      </c>
      <c r="H10" s="43">
        <f>ROUND(F10/3*0.3,2)</f>
        <v>18.35</v>
      </c>
      <c r="I10" s="9" t="s">
        <v>44</v>
      </c>
      <c r="J10" s="54">
        <f>ROUND(I10*0.4,2)</f>
        <v>28.4</v>
      </c>
      <c r="K10" s="54">
        <f>J10+H10</f>
        <v>46.75</v>
      </c>
      <c r="L10" s="9">
        <v>84</v>
      </c>
      <c r="M10" s="9">
        <f>ROUND(L10*0.3,2)</f>
        <v>25.2</v>
      </c>
      <c r="N10" s="9">
        <f>M10+J10+H10</f>
        <v>71.95</v>
      </c>
      <c r="O10" s="7">
        <v>1</v>
      </c>
      <c r="P10" s="7" t="s">
        <v>23</v>
      </c>
    </row>
    <row r="11" ht="37.05" customHeight="1" spans="1:16">
      <c r="A11" s="6">
        <v>2</v>
      </c>
      <c r="B11" s="7" t="s">
        <v>45</v>
      </c>
      <c r="C11" s="7" t="s">
        <v>46</v>
      </c>
      <c r="D11" s="8" t="s">
        <v>19</v>
      </c>
      <c r="E11" s="7" t="s">
        <v>43</v>
      </c>
      <c r="F11" s="9">
        <v>194</v>
      </c>
      <c r="G11" s="10">
        <f>ROUND(F11/3,2)</f>
        <v>64.67</v>
      </c>
      <c r="H11" s="43">
        <f>ROUND(F11/3*0.3,2)</f>
        <v>19.4</v>
      </c>
      <c r="I11" s="9" t="s">
        <v>47</v>
      </c>
      <c r="J11" s="54">
        <f>ROUND(I11*0.4,2)</f>
        <v>24.4</v>
      </c>
      <c r="K11" s="54">
        <f>J11+H11</f>
        <v>43.8</v>
      </c>
      <c r="L11" s="9">
        <v>85.8</v>
      </c>
      <c r="M11" s="9">
        <f>ROUND(L11*0.3,2)</f>
        <v>25.74</v>
      </c>
      <c r="N11" s="9">
        <f>M11+J11+H11</f>
        <v>69.54</v>
      </c>
      <c r="O11" s="7">
        <v>2</v>
      </c>
      <c r="P11" s="7"/>
    </row>
    <row r="12" ht="37.05" customHeight="1" spans="1:16">
      <c r="A12" s="6">
        <v>3</v>
      </c>
      <c r="B12" s="7" t="s">
        <v>48</v>
      </c>
      <c r="C12" s="7" t="s">
        <v>49</v>
      </c>
      <c r="D12" s="8" t="s">
        <v>19</v>
      </c>
      <c r="E12" s="7" t="s">
        <v>43</v>
      </c>
      <c r="F12" s="9">
        <v>174.5</v>
      </c>
      <c r="G12" s="10">
        <f>ROUND(F12/3,2)</f>
        <v>58.17</v>
      </c>
      <c r="H12" s="43">
        <f>ROUND(F12/3*0.3,2)</f>
        <v>17.45</v>
      </c>
      <c r="I12" s="9" t="s">
        <v>50</v>
      </c>
      <c r="J12" s="54">
        <f>ROUND(I12*0.4,2)</f>
        <v>26.4</v>
      </c>
      <c r="K12" s="54">
        <f>J12+H12</f>
        <v>43.85</v>
      </c>
      <c r="L12" s="9">
        <v>83.8</v>
      </c>
      <c r="M12" s="9">
        <f>ROUND(L12*0.3,2)</f>
        <v>25.14</v>
      </c>
      <c r="N12" s="9">
        <f>M12+J12+H12</f>
        <v>68.99</v>
      </c>
      <c r="O12" s="7">
        <v>3</v>
      </c>
      <c r="P12" s="7"/>
    </row>
    <row r="13" ht="37.05" customHeight="1" spans="1:16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2" t="s">
        <v>14</v>
      </c>
      <c r="O13" s="4" t="s">
        <v>15</v>
      </c>
      <c r="P13" s="4" t="s">
        <v>16</v>
      </c>
    </row>
    <row r="14" ht="37.05" customHeight="1" spans="1:16">
      <c r="A14" s="7">
        <v>1</v>
      </c>
      <c r="B14" s="7" t="s">
        <v>51</v>
      </c>
      <c r="C14" s="7" t="s">
        <v>52</v>
      </c>
      <c r="D14" s="8" t="s">
        <v>19</v>
      </c>
      <c r="E14" s="7" t="s">
        <v>53</v>
      </c>
      <c r="F14" s="9">
        <v>169</v>
      </c>
      <c r="G14" s="10">
        <f>ROUND(F14/3,2)</f>
        <v>56.33</v>
      </c>
      <c r="H14" s="43">
        <f>ROUND(F14/3*0.3,2)</f>
        <v>16.9</v>
      </c>
      <c r="I14" s="9" t="s">
        <v>54</v>
      </c>
      <c r="J14" s="54">
        <f>ROUND(I14*0.4,2)</f>
        <v>29.2</v>
      </c>
      <c r="K14" s="54">
        <f>J14+H14</f>
        <v>46.1</v>
      </c>
      <c r="L14" s="9">
        <v>79.2</v>
      </c>
      <c r="M14" s="9">
        <f>ROUND(L14*0.3,2)</f>
        <v>23.76</v>
      </c>
      <c r="N14" s="9">
        <f>M14+J14+H14</f>
        <v>69.86</v>
      </c>
      <c r="O14" s="7">
        <v>1</v>
      </c>
      <c r="P14" s="7" t="s">
        <v>23</v>
      </c>
    </row>
    <row r="15" ht="37.05" customHeight="1" spans="1:16">
      <c r="A15" s="7">
        <v>2</v>
      </c>
      <c r="B15" s="7" t="s">
        <v>55</v>
      </c>
      <c r="C15" s="7" t="s">
        <v>56</v>
      </c>
      <c r="D15" s="8" t="s">
        <v>19</v>
      </c>
      <c r="E15" s="7" t="s">
        <v>53</v>
      </c>
      <c r="F15" s="9">
        <v>174</v>
      </c>
      <c r="G15" s="10">
        <f>ROUND(F15/3,2)</f>
        <v>58</v>
      </c>
      <c r="H15" s="43">
        <f>ROUND(F15/3*0.3,2)</f>
        <v>17.4</v>
      </c>
      <c r="I15" s="9" t="s">
        <v>57</v>
      </c>
      <c r="J15" s="54">
        <f>ROUND(I15*0.4,2)</f>
        <v>27.6</v>
      </c>
      <c r="K15" s="54">
        <f>J15+H15</f>
        <v>45</v>
      </c>
      <c r="L15" s="9">
        <v>75.4</v>
      </c>
      <c r="M15" s="9">
        <f>ROUND(L15*0.3,2)</f>
        <v>22.62</v>
      </c>
      <c r="N15" s="9">
        <f>M15+J15+H15</f>
        <v>67.62</v>
      </c>
      <c r="O15" s="7">
        <v>2</v>
      </c>
      <c r="P15" s="7"/>
    </row>
    <row r="16" ht="37.05" customHeight="1" spans="1:16">
      <c r="A16" s="7">
        <v>3</v>
      </c>
      <c r="B16" s="7" t="s">
        <v>58</v>
      </c>
      <c r="C16" s="7" t="s">
        <v>59</v>
      </c>
      <c r="D16" s="8" t="s">
        <v>19</v>
      </c>
      <c r="E16" s="7" t="s">
        <v>53</v>
      </c>
      <c r="F16" s="9">
        <v>170</v>
      </c>
      <c r="G16" s="10">
        <f>ROUND(F16/3,2)</f>
        <v>56.67</v>
      </c>
      <c r="H16" s="43">
        <f>ROUND(F16/3*0.3,2)</f>
        <v>17</v>
      </c>
      <c r="I16" s="9" t="s">
        <v>57</v>
      </c>
      <c r="J16" s="54">
        <f>ROUND(I16*0.4,2)</f>
        <v>27.6</v>
      </c>
      <c r="K16" s="54">
        <f>J16+H16</f>
        <v>44.6</v>
      </c>
      <c r="L16" s="9">
        <v>73.8</v>
      </c>
      <c r="M16" s="9">
        <f>ROUND(L16*0.3,2)</f>
        <v>22.14</v>
      </c>
      <c r="N16" s="9">
        <f>M16+J16+H16</f>
        <v>66.74</v>
      </c>
      <c r="O16" s="7">
        <v>3</v>
      </c>
      <c r="P16" s="7"/>
    </row>
    <row r="17" ht="37.05" customHeight="1" spans="1:16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4" t="s">
        <v>12</v>
      </c>
      <c r="M17" s="4" t="s">
        <v>13</v>
      </c>
      <c r="N17" s="52" t="s">
        <v>14</v>
      </c>
      <c r="O17" s="4" t="s">
        <v>15</v>
      </c>
      <c r="P17" s="4" t="s">
        <v>16</v>
      </c>
    </row>
    <row r="18" ht="37.05" customHeight="1" spans="1:16">
      <c r="A18" s="7">
        <v>1</v>
      </c>
      <c r="B18" s="7" t="s">
        <v>60</v>
      </c>
      <c r="C18" s="7" t="s">
        <v>61</v>
      </c>
      <c r="D18" s="8" t="s">
        <v>19</v>
      </c>
      <c r="E18" s="7" t="s">
        <v>62</v>
      </c>
      <c r="F18" s="9">
        <v>212.5</v>
      </c>
      <c r="G18" s="10">
        <f t="shared" ref="G18:G29" si="6">ROUND(F18/3,2)</f>
        <v>70.83</v>
      </c>
      <c r="H18" s="43">
        <f t="shared" ref="H18:H29" si="7">ROUND(F18/3*0.3,2)</f>
        <v>21.25</v>
      </c>
      <c r="I18" s="9" t="s">
        <v>63</v>
      </c>
      <c r="J18" s="54">
        <f t="shared" ref="J18:J29" si="8">ROUND(I18*0.4,2)</f>
        <v>26</v>
      </c>
      <c r="K18" s="54">
        <f t="shared" ref="K18:K29" si="9">J18+H18</f>
        <v>47.25</v>
      </c>
      <c r="L18" s="9">
        <v>83</v>
      </c>
      <c r="M18" s="9">
        <f t="shared" ref="M18:M29" si="10">ROUND(L18*0.3,2)</f>
        <v>24.9</v>
      </c>
      <c r="N18" s="9">
        <f t="shared" ref="N18:N29" si="11">M18+J18+H18</f>
        <v>72.15</v>
      </c>
      <c r="O18" s="7">
        <v>1</v>
      </c>
      <c r="P18" s="7" t="s">
        <v>23</v>
      </c>
    </row>
    <row r="19" ht="37.05" customHeight="1" spans="1:16">
      <c r="A19" s="7">
        <v>2</v>
      </c>
      <c r="B19" s="7" t="s">
        <v>64</v>
      </c>
      <c r="C19" s="7" t="s">
        <v>65</v>
      </c>
      <c r="D19" s="8" t="s">
        <v>19</v>
      </c>
      <c r="E19" s="7" t="s">
        <v>62</v>
      </c>
      <c r="F19" s="9">
        <v>194</v>
      </c>
      <c r="G19" s="10">
        <f t="shared" si="6"/>
        <v>64.67</v>
      </c>
      <c r="H19" s="43">
        <f t="shared" si="7"/>
        <v>19.4</v>
      </c>
      <c r="I19" s="9" t="s">
        <v>57</v>
      </c>
      <c r="J19" s="54">
        <f t="shared" si="8"/>
        <v>27.6</v>
      </c>
      <c r="K19" s="54">
        <f t="shared" si="9"/>
        <v>47</v>
      </c>
      <c r="L19" s="9">
        <v>82</v>
      </c>
      <c r="M19" s="9">
        <f t="shared" si="10"/>
        <v>24.6</v>
      </c>
      <c r="N19" s="9">
        <f t="shared" si="11"/>
        <v>71.6</v>
      </c>
      <c r="O19" s="7">
        <v>2</v>
      </c>
      <c r="P19" s="7" t="s">
        <v>23</v>
      </c>
    </row>
    <row r="20" ht="37.05" customHeight="1" spans="1:16">
      <c r="A20" s="7">
        <v>3</v>
      </c>
      <c r="B20" s="7" t="s">
        <v>66</v>
      </c>
      <c r="C20" s="7" t="s">
        <v>67</v>
      </c>
      <c r="D20" s="8" t="s">
        <v>19</v>
      </c>
      <c r="E20" s="7" t="s">
        <v>62</v>
      </c>
      <c r="F20" s="9">
        <v>198</v>
      </c>
      <c r="G20" s="10">
        <f t="shared" si="6"/>
        <v>66</v>
      </c>
      <c r="H20" s="43">
        <f t="shared" si="7"/>
        <v>19.8</v>
      </c>
      <c r="I20" s="9" t="s">
        <v>35</v>
      </c>
      <c r="J20" s="54">
        <f t="shared" si="8"/>
        <v>25.6</v>
      </c>
      <c r="K20" s="54">
        <f t="shared" si="9"/>
        <v>45.4</v>
      </c>
      <c r="L20" s="9">
        <v>85.4</v>
      </c>
      <c r="M20" s="9">
        <f t="shared" si="10"/>
        <v>25.62</v>
      </c>
      <c r="N20" s="9">
        <f t="shared" si="11"/>
        <v>71.02</v>
      </c>
      <c r="O20" s="7"/>
      <c r="P20" s="7"/>
    </row>
    <row r="21" ht="37.05" customHeight="1" spans="1:16">
      <c r="A21" s="7">
        <v>4</v>
      </c>
      <c r="B21" s="7" t="s">
        <v>68</v>
      </c>
      <c r="C21" s="7" t="s">
        <v>69</v>
      </c>
      <c r="D21" s="8" t="s">
        <v>19</v>
      </c>
      <c r="E21" s="7" t="s">
        <v>62</v>
      </c>
      <c r="F21" s="9">
        <v>196</v>
      </c>
      <c r="G21" s="10">
        <f t="shared" si="6"/>
        <v>65.33</v>
      </c>
      <c r="H21" s="43">
        <f t="shared" si="7"/>
        <v>19.6</v>
      </c>
      <c r="I21" s="9" t="s">
        <v>54</v>
      </c>
      <c r="J21" s="54">
        <f t="shared" si="8"/>
        <v>29.2</v>
      </c>
      <c r="K21" s="54">
        <f t="shared" si="9"/>
        <v>48.8</v>
      </c>
      <c r="L21" s="9">
        <v>74</v>
      </c>
      <c r="M21" s="9">
        <f t="shared" si="10"/>
        <v>22.2</v>
      </c>
      <c r="N21" s="9">
        <f t="shared" si="11"/>
        <v>71</v>
      </c>
      <c r="O21" s="7"/>
      <c r="P21" s="7"/>
    </row>
    <row r="22" ht="37.05" customHeight="1" spans="1:16">
      <c r="A22" s="7">
        <v>5</v>
      </c>
      <c r="B22" s="7" t="s">
        <v>70</v>
      </c>
      <c r="C22" s="7" t="s">
        <v>71</v>
      </c>
      <c r="D22" s="8" t="s">
        <v>19</v>
      </c>
      <c r="E22" s="7" t="s">
        <v>62</v>
      </c>
      <c r="F22" s="9">
        <v>195.5</v>
      </c>
      <c r="G22" s="10">
        <f t="shared" si="6"/>
        <v>65.17</v>
      </c>
      <c r="H22" s="43">
        <f t="shared" si="7"/>
        <v>19.55</v>
      </c>
      <c r="I22" s="9" t="s">
        <v>50</v>
      </c>
      <c r="J22" s="54">
        <f t="shared" si="8"/>
        <v>26.4</v>
      </c>
      <c r="K22" s="54">
        <f t="shared" si="9"/>
        <v>45.95</v>
      </c>
      <c r="L22" s="9">
        <v>80.4</v>
      </c>
      <c r="M22" s="9">
        <f t="shared" si="10"/>
        <v>24.12</v>
      </c>
      <c r="N22" s="9">
        <f t="shared" si="11"/>
        <v>70.07</v>
      </c>
      <c r="O22" s="7"/>
      <c r="P22" s="7"/>
    </row>
    <row r="23" ht="37.05" customHeight="1" spans="1:16">
      <c r="A23" s="7">
        <v>6</v>
      </c>
      <c r="B23" s="7" t="s">
        <v>72</v>
      </c>
      <c r="C23" s="7" t="s">
        <v>73</v>
      </c>
      <c r="D23" s="8" t="s">
        <v>19</v>
      </c>
      <c r="E23" s="7" t="s">
        <v>62</v>
      </c>
      <c r="F23" s="9">
        <v>189.5</v>
      </c>
      <c r="G23" s="10">
        <f t="shared" si="6"/>
        <v>63.17</v>
      </c>
      <c r="H23" s="43">
        <f t="shared" si="7"/>
        <v>18.95</v>
      </c>
      <c r="I23" s="9" t="s">
        <v>47</v>
      </c>
      <c r="J23" s="54">
        <f t="shared" si="8"/>
        <v>24.4</v>
      </c>
      <c r="K23" s="54">
        <f t="shared" si="9"/>
        <v>43.35</v>
      </c>
      <c r="L23" s="9">
        <v>78.2</v>
      </c>
      <c r="M23" s="9">
        <f t="shared" si="10"/>
        <v>23.46</v>
      </c>
      <c r="N23" s="9">
        <f t="shared" si="11"/>
        <v>66.81</v>
      </c>
      <c r="O23" s="7"/>
      <c r="P23" s="7"/>
    </row>
    <row r="24" ht="37.05" customHeight="1" spans="1:16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4" t="s">
        <v>12</v>
      </c>
      <c r="M24" s="4" t="s">
        <v>13</v>
      </c>
      <c r="N24" s="52" t="s">
        <v>14</v>
      </c>
      <c r="O24" s="4" t="s">
        <v>15</v>
      </c>
      <c r="P24" s="4" t="s">
        <v>16</v>
      </c>
    </row>
    <row r="25" ht="37.05" customHeight="1" spans="1:16">
      <c r="A25" s="7">
        <v>1</v>
      </c>
      <c r="B25" s="7" t="s">
        <v>74</v>
      </c>
      <c r="C25" s="7" t="s">
        <v>75</v>
      </c>
      <c r="D25" s="8" t="s">
        <v>19</v>
      </c>
      <c r="E25" s="7" t="s">
        <v>76</v>
      </c>
      <c r="F25" s="9">
        <v>192</v>
      </c>
      <c r="G25" s="10">
        <f>ROUND(F25/3,2)</f>
        <v>64</v>
      </c>
      <c r="H25" s="43">
        <f>ROUND(F25/3*0.3,2)</f>
        <v>19.2</v>
      </c>
      <c r="I25" s="9" t="s">
        <v>77</v>
      </c>
      <c r="J25" s="54">
        <f>ROUND(I25*0.4,2)</f>
        <v>34.4</v>
      </c>
      <c r="K25" s="54">
        <f>J25+H25</f>
        <v>53.6</v>
      </c>
      <c r="L25" s="9">
        <v>84</v>
      </c>
      <c r="M25" s="9">
        <f>ROUND(L25*0.3,2)</f>
        <v>25.2</v>
      </c>
      <c r="N25" s="9">
        <f>M25+J25+H25</f>
        <v>78.8</v>
      </c>
      <c r="O25" s="7">
        <v>1</v>
      </c>
      <c r="P25" s="7" t="s">
        <v>23</v>
      </c>
    </row>
    <row r="26" ht="37.05" customHeight="1" spans="1:16">
      <c r="A26" s="7">
        <v>2</v>
      </c>
      <c r="B26" s="7" t="s">
        <v>78</v>
      </c>
      <c r="C26" s="7" t="s">
        <v>79</v>
      </c>
      <c r="D26" s="8" t="s">
        <v>19</v>
      </c>
      <c r="E26" s="7" t="s">
        <v>76</v>
      </c>
      <c r="F26" s="9">
        <v>199</v>
      </c>
      <c r="G26" s="10">
        <f>ROUND(F26/3,2)</f>
        <v>66.33</v>
      </c>
      <c r="H26" s="43">
        <f>ROUND(F26/3*0.3,2)</f>
        <v>19.9</v>
      </c>
      <c r="I26" s="9" t="s">
        <v>80</v>
      </c>
      <c r="J26" s="54">
        <f>ROUND(I26*0.4,2)</f>
        <v>33.6</v>
      </c>
      <c r="K26" s="54">
        <f>J26+H26</f>
        <v>53.5</v>
      </c>
      <c r="L26" s="9">
        <v>83</v>
      </c>
      <c r="M26" s="9">
        <f>ROUND(L26*0.3,2)</f>
        <v>24.9</v>
      </c>
      <c r="N26" s="9">
        <f>M26+J26+H26</f>
        <v>78.4</v>
      </c>
      <c r="O26" s="7">
        <v>2</v>
      </c>
      <c r="P26" s="7"/>
    </row>
    <row r="27" ht="37.05" customHeight="1" spans="1:16">
      <c r="A27" s="7">
        <v>3</v>
      </c>
      <c r="B27" s="7" t="s">
        <v>81</v>
      </c>
      <c r="C27" s="7" t="s">
        <v>82</v>
      </c>
      <c r="D27" s="8" t="s">
        <v>19</v>
      </c>
      <c r="E27" s="7" t="s">
        <v>76</v>
      </c>
      <c r="F27" s="9">
        <v>198</v>
      </c>
      <c r="G27" s="10">
        <f>ROUND(F27/3,2)</f>
        <v>66</v>
      </c>
      <c r="H27" s="43">
        <f>ROUND(F27/3*0.3,2)</f>
        <v>19.8</v>
      </c>
      <c r="I27" s="9" t="s">
        <v>83</v>
      </c>
      <c r="J27" s="54">
        <f>ROUND(I27*0.4,2)</f>
        <v>32</v>
      </c>
      <c r="K27" s="54">
        <f>J27+H27</f>
        <v>51.8</v>
      </c>
      <c r="L27" s="9">
        <v>78.6</v>
      </c>
      <c r="M27" s="9">
        <f>ROUND(L27*0.3,2)</f>
        <v>23.58</v>
      </c>
      <c r="N27" s="9">
        <f>M27+J27+H27</f>
        <v>75.38</v>
      </c>
      <c r="O27" s="7">
        <v>3</v>
      </c>
      <c r="P27" s="7"/>
    </row>
    <row r="28" ht="37.05" customHeight="1" spans="1:16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4" t="s">
        <v>10</v>
      </c>
      <c r="K28" s="4" t="s">
        <v>11</v>
      </c>
      <c r="L28" s="4" t="s">
        <v>12</v>
      </c>
      <c r="M28" s="4" t="s">
        <v>13</v>
      </c>
      <c r="N28" s="52" t="s">
        <v>14</v>
      </c>
      <c r="O28" s="4" t="s">
        <v>15</v>
      </c>
      <c r="P28" s="4" t="s">
        <v>16</v>
      </c>
    </row>
    <row r="29" ht="37.05" customHeight="1" spans="1:16">
      <c r="A29" s="7">
        <v>1</v>
      </c>
      <c r="B29" s="36" t="s">
        <v>84</v>
      </c>
      <c r="C29" s="36" t="s">
        <v>85</v>
      </c>
      <c r="D29" s="8" t="s">
        <v>19</v>
      </c>
      <c r="E29" s="7" t="s">
        <v>86</v>
      </c>
      <c r="F29" s="9">
        <v>176</v>
      </c>
      <c r="G29" s="10">
        <f>ROUND(F29/3,2)</f>
        <v>58.67</v>
      </c>
      <c r="H29" s="43">
        <f>ROUND(F29/3*0.3,2)</f>
        <v>17.6</v>
      </c>
      <c r="I29" s="9" t="s">
        <v>87</v>
      </c>
      <c r="J29" s="54">
        <f>ROUND(I29*0.4,2)</f>
        <v>32.8</v>
      </c>
      <c r="K29" s="54">
        <f>J29+H29</f>
        <v>50.4</v>
      </c>
      <c r="L29" s="9">
        <v>85.2</v>
      </c>
      <c r="M29" s="9">
        <f>ROUND(L29*0.3,2)</f>
        <v>25.56</v>
      </c>
      <c r="N29" s="9">
        <f>M29+J29+H29</f>
        <v>75.96</v>
      </c>
      <c r="O29" s="7">
        <v>1</v>
      </c>
      <c r="P29" s="7" t="s">
        <v>23</v>
      </c>
    </row>
    <row r="30" ht="37.05" customHeight="1" spans="1:16">
      <c r="A30" s="7">
        <v>2</v>
      </c>
      <c r="B30" s="36" t="s">
        <v>88</v>
      </c>
      <c r="C30" s="36" t="s">
        <v>89</v>
      </c>
      <c r="D30" s="8" t="s">
        <v>19</v>
      </c>
      <c r="E30" s="7" t="s">
        <v>86</v>
      </c>
      <c r="F30" s="9">
        <v>182.5</v>
      </c>
      <c r="G30" s="10">
        <f>ROUND(F30/3,2)</f>
        <v>60.83</v>
      </c>
      <c r="H30" s="43">
        <f>ROUND(F30/3*0.3,2)</f>
        <v>18.25</v>
      </c>
      <c r="I30" s="9" t="s">
        <v>90</v>
      </c>
      <c r="J30" s="54">
        <f>ROUND(I30*0.4,2)</f>
        <v>31.2</v>
      </c>
      <c r="K30" s="54">
        <f>J30+H30</f>
        <v>49.45</v>
      </c>
      <c r="L30" s="9">
        <v>83.6</v>
      </c>
      <c r="M30" s="9">
        <f>ROUND(L30*0.3,2)</f>
        <v>25.08</v>
      </c>
      <c r="N30" s="9">
        <f>M30+J30+H30</f>
        <v>74.53</v>
      </c>
      <c r="O30" s="7">
        <v>2</v>
      </c>
      <c r="P30" s="7"/>
    </row>
    <row r="31" ht="37.05" customHeight="1" spans="1:16">
      <c r="A31" s="7">
        <v>3</v>
      </c>
      <c r="B31" s="36" t="s">
        <v>91</v>
      </c>
      <c r="C31" s="36" t="s">
        <v>92</v>
      </c>
      <c r="D31" s="8" t="s">
        <v>19</v>
      </c>
      <c r="E31" s="7" t="s">
        <v>86</v>
      </c>
      <c r="F31" s="9">
        <v>181.5</v>
      </c>
      <c r="G31" s="10">
        <f>ROUND(F31/3,2)</f>
        <v>60.5</v>
      </c>
      <c r="H31" s="43">
        <f>ROUND(F31/3*0.3,2)</f>
        <v>18.15</v>
      </c>
      <c r="I31" s="9" t="s">
        <v>93</v>
      </c>
      <c r="J31" s="54">
        <f>ROUND(I31*0.4,2)</f>
        <v>30.4</v>
      </c>
      <c r="K31" s="54">
        <f>J31+H31</f>
        <v>48.55</v>
      </c>
      <c r="L31" s="9">
        <v>84</v>
      </c>
      <c r="M31" s="9">
        <f>ROUND(L31*0.3,2)</f>
        <v>25.2</v>
      </c>
      <c r="N31" s="9">
        <f>M31+J31+H31</f>
        <v>73.75</v>
      </c>
      <c r="O31" s="7">
        <v>3</v>
      </c>
      <c r="P31" s="7"/>
    </row>
    <row r="32" ht="37.05" customHeight="1" spans="1:16">
      <c r="A32" s="12" t="s">
        <v>1</v>
      </c>
      <c r="B32" s="13" t="s">
        <v>2</v>
      </c>
      <c r="C32" s="13" t="s">
        <v>3</v>
      </c>
      <c r="D32" s="13" t="s">
        <v>4</v>
      </c>
      <c r="E32" s="13" t="s">
        <v>5</v>
      </c>
      <c r="F32" s="13" t="s">
        <v>6</v>
      </c>
      <c r="G32" s="13" t="s">
        <v>7</v>
      </c>
      <c r="H32" s="44" t="s">
        <v>8</v>
      </c>
      <c r="I32" s="13" t="s">
        <v>9</v>
      </c>
      <c r="J32" s="44" t="s">
        <v>10</v>
      </c>
      <c r="K32" s="13" t="s">
        <v>11</v>
      </c>
      <c r="L32" s="13" t="s">
        <v>94</v>
      </c>
      <c r="M32" s="13" t="s">
        <v>13</v>
      </c>
      <c r="N32" s="52" t="s">
        <v>14</v>
      </c>
      <c r="O32" s="13" t="s">
        <v>95</v>
      </c>
      <c r="P32" s="12" t="s">
        <v>96</v>
      </c>
    </row>
    <row r="33" ht="37.05" customHeight="1" spans="1:16">
      <c r="A33" s="7">
        <v>1</v>
      </c>
      <c r="B33" s="7" t="s">
        <v>97</v>
      </c>
      <c r="C33" s="7" t="s">
        <v>98</v>
      </c>
      <c r="D33" s="8" t="s">
        <v>99</v>
      </c>
      <c r="E33" s="7" t="s">
        <v>43</v>
      </c>
      <c r="F33" s="9">
        <v>194</v>
      </c>
      <c r="G33" s="9">
        <v>64.6666666666667</v>
      </c>
      <c r="H33" s="9">
        <v>19.4</v>
      </c>
      <c r="I33" s="9">
        <v>73</v>
      </c>
      <c r="J33" s="9">
        <v>29.2</v>
      </c>
      <c r="K33" s="18">
        <v>48.6</v>
      </c>
      <c r="L33" s="9">
        <v>82.2</v>
      </c>
      <c r="M33" s="18">
        <v>24.66</v>
      </c>
      <c r="N33" s="9">
        <v>73.26</v>
      </c>
      <c r="O33" s="34">
        <v>1</v>
      </c>
      <c r="P33" s="7" t="s">
        <v>23</v>
      </c>
    </row>
    <row r="34" ht="37.05" customHeight="1" spans="1:16">
      <c r="A34" s="7">
        <v>2</v>
      </c>
      <c r="B34" s="7" t="s">
        <v>100</v>
      </c>
      <c r="C34" s="7" t="s">
        <v>101</v>
      </c>
      <c r="D34" s="8" t="s">
        <v>99</v>
      </c>
      <c r="E34" s="7" t="s">
        <v>43</v>
      </c>
      <c r="F34" s="9">
        <v>163</v>
      </c>
      <c r="G34" s="9">
        <v>54.3333333333333</v>
      </c>
      <c r="H34" s="9">
        <v>16.3</v>
      </c>
      <c r="I34" s="9">
        <v>66</v>
      </c>
      <c r="J34" s="9">
        <v>26.4</v>
      </c>
      <c r="K34" s="18">
        <v>42.7</v>
      </c>
      <c r="L34" s="9">
        <v>80.6</v>
      </c>
      <c r="M34" s="18">
        <v>24.18</v>
      </c>
      <c r="N34" s="9">
        <v>66.88</v>
      </c>
      <c r="O34" s="34" t="s">
        <v>26</v>
      </c>
      <c r="P34" s="7"/>
    </row>
    <row r="35" ht="37.05" customHeight="1" spans="1:16">
      <c r="A35" s="7">
        <v>3</v>
      </c>
      <c r="B35" s="7" t="s">
        <v>102</v>
      </c>
      <c r="C35" s="7" t="s">
        <v>103</v>
      </c>
      <c r="D35" s="8" t="s">
        <v>99</v>
      </c>
      <c r="E35" s="7" t="s">
        <v>43</v>
      </c>
      <c r="F35" s="9">
        <v>161</v>
      </c>
      <c r="G35" s="9">
        <v>53.6666666666667</v>
      </c>
      <c r="H35" s="9">
        <v>16.1</v>
      </c>
      <c r="I35" s="9">
        <v>64</v>
      </c>
      <c r="J35" s="9">
        <v>25.6</v>
      </c>
      <c r="K35" s="18">
        <v>41.7</v>
      </c>
      <c r="L35" s="9">
        <v>0</v>
      </c>
      <c r="M35" s="18">
        <v>0</v>
      </c>
      <c r="N35" s="9">
        <v>41.7</v>
      </c>
      <c r="O35" s="34" t="s">
        <v>104</v>
      </c>
      <c r="P35" s="7" t="s">
        <v>105</v>
      </c>
    </row>
    <row r="36" ht="37.05" customHeight="1" spans="1:16">
      <c r="A36" s="12" t="s">
        <v>1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44" t="s">
        <v>8</v>
      </c>
      <c r="I36" s="13" t="s">
        <v>9</v>
      </c>
      <c r="J36" s="44" t="s">
        <v>10</v>
      </c>
      <c r="K36" s="13" t="s">
        <v>11</v>
      </c>
      <c r="L36" s="13" t="s">
        <v>106</v>
      </c>
      <c r="M36" s="13" t="s">
        <v>13</v>
      </c>
      <c r="N36" s="55" t="s">
        <v>14</v>
      </c>
      <c r="O36" s="13" t="s">
        <v>95</v>
      </c>
      <c r="P36" s="12" t="s">
        <v>96</v>
      </c>
    </row>
    <row r="37" ht="37.05" customHeight="1" spans="1:16">
      <c r="A37" s="7">
        <v>1</v>
      </c>
      <c r="B37" s="7" t="s">
        <v>107</v>
      </c>
      <c r="C37" s="7" t="s">
        <v>108</v>
      </c>
      <c r="D37" s="8" t="s">
        <v>109</v>
      </c>
      <c r="E37" s="7" t="s">
        <v>20</v>
      </c>
      <c r="F37" s="7">
        <v>208.5</v>
      </c>
      <c r="G37" s="9">
        <f t="shared" ref="G37:G42" si="12">F37/3</f>
        <v>69.5</v>
      </c>
      <c r="H37" s="45">
        <f t="shared" ref="H37:H42" si="13">F37/3*0.3</f>
        <v>20.85</v>
      </c>
      <c r="I37" s="45">
        <v>65</v>
      </c>
      <c r="J37" s="7">
        <f t="shared" ref="J37:J42" si="14">I37*0.4</f>
        <v>26</v>
      </c>
      <c r="K37" s="7">
        <f t="shared" ref="K37:K42" si="15">H37+J37</f>
        <v>46.85</v>
      </c>
      <c r="L37" s="34" t="s">
        <v>110</v>
      </c>
      <c r="M37" s="7">
        <f t="shared" ref="M37:M42" si="16">L37*0.3</f>
        <v>24.06</v>
      </c>
      <c r="N37" s="7">
        <f t="shared" ref="N37:N42" si="17">H37+J37+M37</f>
        <v>70.91</v>
      </c>
      <c r="O37" s="34" t="s">
        <v>22</v>
      </c>
      <c r="P37" s="34" t="s">
        <v>111</v>
      </c>
    </row>
    <row r="38" ht="37.05" customHeight="1" spans="1:16">
      <c r="A38" s="7">
        <v>2</v>
      </c>
      <c r="B38" s="7" t="s">
        <v>112</v>
      </c>
      <c r="C38" s="7" t="s">
        <v>113</v>
      </c>
      <c r="D38" s="8" t="s">
        <v>109</v>
      </c>
      <c r="E38" s="7" t="s">
        <v>20</v>
      </c>
      <c r="F38" s="7">
        <v>179</v>
      </c>
      <c r="G38" s="9">
        <f t="shared" si="12"/>
        <v>59.6666666666667</v>
      </c>
      <c r="H38" s="45">
        <f t="shared" si="13"/>
        <v>17.9</v>
      </c>
      <c r="I38" s="45">
        <v>64</v>
      </c>
      <c r="J38" s="7">
        <f t="shared" si="14"/>
        <v>25.6</v>
      </c>
      <c r="K38" s="7">
        <f t="shared" si="15"/>
        <v>43.5</v>
      </c>
      <c r="L38" s="34" t="s">
        <v>114</v>
      </c>
      <c r="M38" s="7">
        <f t="shared" si="16"/>
        <v>24.54</v>
      </c>
      <c r="N38" s="7">
        <f t="shared" si="17"/>
        <v>68.04</v>
      </c>
      <c r="O38" s="34" t="s">
        <v>26</v>
      </c>
      <c r="P38" s="34" t="s">
        <v>111</v>
      </c>
    </row>
    <row r="39" ht="37.05" customHeight="1" spans="1:16">
      <c r="A39" s="7">
        <v>3</v>
      </c>
      <c r="B39" s="7" t="s">
        <v>115</v>
      </c>
      <c r="C39" s="7" t="s">
        <v>116</v>
      </c>
      <c r="D39" s="8" t="s">
        <v>109</v>
      </c>
      <c r="E39" s="7" t="s">
        <v>20</v>
      </c>
      <c r="F39" s="7">
        <v>195.5</v>
      </c>
      <c r="G39" s="9">
        <f t="shared" si="12"/>
        <v>65.1666666666667</v>
      </c>
      <c r="H39" s="45">
        <f t="shared" si="13"/>
        <v>19.55</v>
      </c>
      <c r="I39" s="45">
        <v>60</v>
      </c>
      <c r="J39" s="7">
        <f t="shared" si="14"/>
        <v>24</v>
      </c>
      <c r="K39" s="7">
        <f t="shared" si="15"/>
        <v>43.55</v>
      </c>
      <c r="L39" s="34" t="s">
        <v>117</v>
      </c>
      <c r="M39" s="7">
        <f t="shared" si="16"/>
        <v>24.42</v>
      </c>
      <c r="N39" s="7">
        <f t="shared" si="17"/>
        <v>67.97</v>
      </c>
      <c r="O39" s="34" t="s">
        <v>104</v>
      </c>
      <c r="P39" s="34" t="s">
        <v>23</v>
      </c>
    </row>
    <row r="40" ht="37.05" customHeight="1" spans="1:16">
      <c r="A40" s="7">
        <v>4</v>
      </c>
      <c r="B40" s="7" t="s">
        <v>118</v>
      </c>
      <c r="C40" s="7" t="s">
        <v>119</v>
      </c>
      <c r="D40" s="8" t="s">
        <v>109</v>
      </c>
      <c r="E40" s="7" t="s">
        <v>20</v>
      </c>
      <c r="F40" s="7">
        <v>174</v>
      </c>
      <c r="G40" s="9">
        <f t="shared" si="12"/>
        <v>58</v>
      </c>
      <c r="H40" s="45">
        <f t="shared" si="13"/>
        <v>17.4</v>
      </c>
      <c r="I40" s="45">
        <v>64</v>
      </c>
      <c r="J40" s="7">
        <f t="shared" si="14"/>
        <v>25.6</v>
      </c>
      <c r="K40" s="7">
        <f t="shared" si="15"/>
        <v>43</v>
      </c>
      <c r="L40" s="34" t="s">
        <v>120</v>
      </c>
      <c r="M40" s="7">
        <f t="shared" si="16"/>
        <v>22.92</v>
      </c>
      <c r="N40" s="7">
        <f t="shared" si="17"/>
        <v>65.92</v>
      </c>
      <c r="O40" s="34" t="s">
        <v>121</v>
      </c>
      <c r="P40" s="34"/>
    </row>
    <row r="41" ht="37.05" customHeight="1" spans="1:16">
      <c r="A41" s="7">
        <v>5</v>
      </c>
      <c r="B41" s="7" t="s">
        <v>122</v>
      </c>
      <c r="C41" s="7" t="s">
        <v>123</v>
      </c>
      <c r="D41" s="8" t="s">
        <v>109</v>
      </c>
      <c r="E41" s="7" t="s">
        <v>20</v>
      </c>
      <c r="F41" s="7">
        <v>177.5</v>
      </c>
      <c r="G41" s="9">
        <f t="shared" si="12"/>
        <v>59.1666666666667</v>
      </c>
      <c r="H41" s="45">
        <f t="shared" si="13"/>
        <v>17.75</v>
      </c>
      <c r="I41" s="45">
        <v>65</v>
      </c>
      <c r="J41" s="7">
        <f t="shared" si="14"/>
        <v>26</v>
      </c>
      <c r="K41" s="7">
        <f t="shared" si="15"/>
        <v>43.75</v>
      </c>
      <c r="L41" s="34" t="s">
        <v>124</v>
      </c>
      <c r="M41" s="7">
        <f t="shared" si="16"/>
        <v>21.96</v>
      </c>
      <c r="N41" s="7">
        <f t="shared" si="17"/>
        <v>65.71</v>
      </c>
      <c r="O41" s="34" t="s">
        <v>36</v>
      </c>
      <c r="P41" s="34"/>
    </row>
    <row r="42" ht="37.05" customHeight="1" spans="1:16">
      <c r="A42" s="7">
        <v>6</v>
      </c>
      <c r="B42" s="7" t="s">
        <v>125</v>
      </c>
      <c r="C42" s="7" t="s">
        <v>126</v>
      </c>
      <c r="D42" s="8" t="s">
        <v>109</v>
      </c>
      <c r="E42" s="7" t="s">
        <v>20</v>
      </c>
      <c r="F42" s="7">
        <v>172</v>
      </c>
      <c r="G42" s="9">
        <f t="shared" si="12"/>
        <v>57.3333333333333</v>
      </c>
      <c r="H42" s="45">
        <f t="shared" si="13"/>
        <v>17.2</v>
      </c>
      <c r="I42" s="45">
        <v>62</v>
      </c>
      <c r="J42" s="7">
        <f t="shared" si="14"/>
        <v>24.8</v>
      </c>
      <c r="K42" s="7">
        <f t="shared" si="15"/>
        <v>42</v>
      </c>
      <c r="L42" s="7">
        <v>77.6</v>
      </c>
      <c r="M42" s="7">
        <f t="shared" si="16"/>
        <v>23.28</v>
      </c>
      <c r="N42" s="7">
        <f t="shared" si="17"/>
        <v>65.28</v>
      </c>
      <c r="O42" s="34" t="s">
        <v>40</v>
      </c>
      <c r="P42" s="34"/>
    </row>
    <row r="43" s="1" customFormat="1" ht="37.05" customHeight="1" spans="1:16">
      <c r="A43" s="20" t="s">
        <v>1</v>
      </c>
      <c r="B43" s="20" t="s">
        <v>2</v>
      </c>
      <c r="C43" s="20" t="s">
        <v>3</v>
      </c>
      <c r="D43" s="20" t="s">
        <v>4</v>
      </c>
      <c r="E43" s="20" t="s">
        <v>5</v>
      </c>
      <c r="F43" s="20" t="s">
        <v>6</v>
      </c>
      <c r="G43" s="20" t="s">
        <v>127</v>
      </c>
      <c r="H43" s="20" t="s">
        <v>8</v>
      </c>
      <c r="I43" s="20" t="s">
        <v>9</v>
      </c>
      <c r="J43" s="20" t="s">
        <v>10</v>
      </c>
      <c r="K43" s="20" t="s">
        <v>11</v>
      </c>
      <c r="L43" s="20" t="s">
        <v>94</v>
      </c>
      <c r="M43" s="20" t="s">
        <v>13</v>
      </c>
      <c r="N43" s="20" t="s">
        <v>14</v>
      </c>
      <c r="O43" s="20" t="s">
        <v>95</v>
      </c>
      <c r="P43" s="20" t="s">
        <v>96</v>
      </c>
    </row>
    <row r="44" ht="37.05" customHeight="1" spans="1:16">
      <c r="A44" s="21">
        <v>1</v>
      </c>
      <c r="B44" s="46" t="s">
        <v>128</v>
      </c>
      <c r="C44" s="22" t="s">
        <v>129</v>
      </c>
      <c r="D44" s="23" t="s">
        <v>130</v>
      </c>
      <c r="E44" s="47" t="s">
        <v>131</v>
      </c>
      <c r="F44" s="25">
        <v>220</v>
      </c>
      <c r="G44" s="25">
        <f t="shared" ref="G44:G46" si="18">F44/3</f>
        <v>73.3333333333333</v>
      </c>
      <c r="H44" s="25">
        <f t="shared" ref="H44:H46" si="19">G44*0.3</f>
        <v>22</v>
      </c>
      <c r="I44" s="25">
        <v>63</v>
      </c>
      <c r="J44" s="25">
        <f t="shared" ref="J44:J46" si="20">I44*0.4</f>
        <v>25.2</v>
      </c>
      <c r="K44" s="25">
        <f t="shared" ref="K44:K46" si="21">J44+H44</f>
        <v>47.2</v>
      </c>
      <c r="L44" s="56">
        <v>81.8</v>
      </c>
      <c r="M44" s="25">
        <f t="shared" ref="M44:M46" si="22">L44*0.3</f>
        <v>24.54</v>
      </c>
      <c r="N44" s="25">
        <f t="shared" ref="N44:N46" si="23">K44+M44</f>
        <v>71.74</v>
      </c>
      <c r="O44" s="35">
        <v>1</v>
      </c>
      <c r="P44" s="36" t="s">
        <v>23</v>
      </c>
    </row>
    <row r="45" ht="37.05" customHeight="1" spans="1:16">
      <c r="A45" s="21">
        <v>2</v>
      </c>
      <c r="B45" s="46" t="s">
        <v>132</v>
      </c>
      <c r="C45" s="22" t="s">
        <v>133</v>
      </c>
      <c r="D45" s="23" t="s">
        <v>130</v>
      </c>
      <c r="E45" s="47" t="s">
        <v>131</v>
      </c>
      <c r="F45" s="25">
        <v>186.5</v>
      </c>
      <c r="G45" s="25">
        <f t="shared" si="18"/>
        <v>62.1666666666667</v>
      </c>
      <c r="H45" s="25">
        <f t="shared" si="19"/>
        <v>18.65</v>
      </c>
      <c r="I45" s="25">
        <v>69</v>
      </c>
      <c r="J45" s="25">
        <f t="shared" si="20"/>
        <v>27.6</v>
      </c>
      <c r="K45" s="25">
        <f t="shared" si="21"/>
        <v>46.25</v>
      </c>
      <c r="L45" s="56">
        <v>78.4</v>
      </c>
      <c r="M45" s="25">
        <f t="shared" si="22"/>
        <v>23.52</v>
      </c>
      <c r="N45" s="25">
        <f t="shared" si="23"/>
        <v>69.77</v>
      </c>
      <c r="O45" s="35" t="s">
        <v>26</v>
      </c>
      <c r="P45" s="21"/>
    </row>
    <row r="46" ht="37.05" customHeight="1" spans="1:16">
      <c r="A46" s="21">
        <v>3</v>
      </c>
      <c r="B46" s="46" t="s">
        <v>134</v>
      </c>
      <c r="C46" s="22" t="s">
        <v>135</v>
      </c>
      <c r="D46" s="23" t="s">
        <v>130</v>
      </c>
      <c r="E46" s="47" t="s">
        <v>131</v>
      </c>
      <c r="F46" s="25">
        <v>194.5</v>
      </c>
      <c r="G46" s="25">
        <f t="shared" si="18"/>
        <v>64.8333333333333</v>
      </c>
      <c r="H46" s="25">
        <f t="shared" si="19"/>
        <v>19.45</v>
      </c>
      <c r="I46" s="25">
        <v>62</v>
      </c>
      <c r="J46" s="25">
        <f t="shared" si="20"/>
        <v>24.8</v>
      </c>
      <c r="K46" s="25">
        <f t="shared" si="21"/>
        <v>44.25</v>
      </c>
      <c r="L46" s="56">
        <v>77</v>
      </c>
      <c r="M46" s="25">
        <f t="shared" si="22"/>
        <v>23.1</v>
      </c>
      <c r="N46" s="25">
        <f t="shared" si="23"/>
        <v>67.35</v>
      </c>
      <c r="O46" s="35">
        <v>3</v>
      </c>
      <c r="P46" s="21"/>
    </row>
    <row r="47" ht="37.05" customHeight="1" spans="1:16">
      <c r="A47" s="20" t="s">
        <v>1</v>
      </c>
      <c r="B47" s="20" t="s">
        <v>2</v>
      </c>
      <c r="C47" s="20" t="s">
        <v>3</v>
      </c>
      <c r="D47" s="20" t="s">
        <v>4</v>
      </c>
      <c r="E47" s="20" t="s">
        <v>5</v>
      </c>
      <c r="F47" s="20" t="s">
        <v>6</v>
      </c>
      <c r="G47" s="20" t="s">
        <v>127</v>
      </c>
      <c r="H47" s="20" t="s">
        <v>8</v>
      </c>
      <c r="I47" s="20" t="s">
        <v>9</v>
      </c>
      <c r="J47" s="20" t="s">
        <v>10</v>
      </c>
      <c r="K47" s="20" t="s">
        <v>11</v>
      </c>
      <c r="L47" s="20" t="s">
        <v>94</v>
      </c>
      <c r="M47" s="20" t="s">
        <v>13</v>
      </c>
      <c r="N47" s="20" t="s">
        <v>14</v>
      </c>
      <c r="O47" s="20" t="s">
        <v>95</v>
      </c>
      <c r="P47" s="20" t="s">
        <v>96</v>
      </c>
    </row>
    <row r="48" ht="37.05" customHeight="1" spans="1:16">
      <c r="A48" s="21">
        <v>1</v>
      </c>
      <c r="B48" s="46" t="s">
        <v>136</v>
      </c>
      <c r="C48" s="22" t="s">
        <v>137</v>
      </c>
      <c r="D48" s="23" t="s">
        <v>130</v>
      </c>
      <c r="E48" s="47" t="s">
        <v>138</v>
      </c>
      <c r="F48" s="25">
        <v>157.5</v>
      </c>
      <c r="G48" s="25">
        <f t="shared" ref="G48:G50" si="24">F48/3</f>
        <v>52.5</v>
      </c>
      <c r="H48" s="25">
        <f t="shared" ref="H48:H50" si="25">G48*0.3</f>
        <v>15.75</v>
      </c>
      <c r="I48" s="25">
        <v>93</v>
      </c>
      <c r="J48" s="25">
        <f t="shared" ref="J48:J50" si="26">I48*0.4</f>
        <v>37.2</v>
      </c>
      <c r="K48" s="25">
        <f t="shared" ref="K48:K50" si="27">J48+H48</f>
        <v>52.95</v>
      </c>
      <c r="L48" s="56">
        <v>73.8</v>
      </c>
      <c r="M48" s="25">
        <f t="shared" ref="M48:M50" si="28">L48*0.3</f>
        <v>22.14</v>
      </c>
      <c r="N48" s="25">
        <f t="shared" ref="N48:N50" si="29">K48+M48</f>
        <v>75.09</v>
      </c>
      <c r="O48" s="35">
        <v>1</v>
      </c>
      <c r="P48" s="36" t="s">
        <v>23</v>
      </c>
    </row>
    <row r="49" ht="37.05" customHeight="1" spans="1:16">
      <c r="A49" s="21">
        <v>2</v>
      </c>
      <c r="B49" s="46" t="s">
        <v>139</v>
      </c>
      <c r="C49" s="22" t="s">
        <v>140</v>
      </c>
      <c r="D49" s="23" t="s">
        <v>130</v>
      </c>
      <c r="E49" s="47" t="s">
        <v>138</v>
      </c>
      <c r="F49" s="25">
        <v>142</v>
      </c>
      <c r="G49" s="25">
        <f t="shared" si="24"/>
        <v>47.3333333333333</v>
      </c>
      <c r="H49" s="25">
        <f t="shared" si="25"/>
        <v>14.2</v>
      </c>
      <c r="I49" s="25">
        <v>76</v>
      </c>
      <c r="J49" s="25">
        <f t="shared" si="26"/>
        <v>30.4</v>
      </c>
      <c r="K49" s="25">
        <f t="shared" si="27"/>
        <v>44.6</v>
      </c>
      <c r="L49" s="56">
        <v>78.4</v>
      </c>
      <c r="M49" s="25">
        <f t="shared" si="28"/>
        <v>23.52</v>
      </c>
      <c r="N49" s="25">
        <f t="shared" si="29"/>
        <v>68.12</v>
      </c>
      <c r="O49" s="35" t="s">
        <v>26</v>
      </c>
      <c r="P49" s="21"/>
    </row>
    <row r="50" ht="37.05" customHeight="1" spans="1:16">
      <c r="A50" s="21">
        <v>3</v>
      </c>
      <c r="B50" s="46" t="s">
        <v>141</v>
      </c>
      <c r="C50" s="22" t="s">
        <v>142</v>
      </c>
      <c r="D50" s="23" t="s">
        <v>130</v>
      </c>
      <c r="E50" s="47" t="s">
        <v>138</v>
      </c>
      <c r="F50" s="25">
        <v>141</v>
      </c>
      <c r="G50" s="25">
        <f t="shared" si="24"/>
        <v>47</v>
      </c>
      <c r="H50" s="25">
        <f t="shared" si="25"/>
        <v>14.1</v>
      </c>
      <c r="I50" s="25">
        <v>79</v>
      </c>
      <c r="J50" s="25">
        <f t="shared" si="26"/>
        <v>31.6</v>
      </c>
      <c r="K50" s="25">
        <f t="shared" si="27"/>
        <v>45.7</v>
      </c>
      <c r="L50" s="56">
        <v>73.6</v>
      </c>
      <c r="M50" s="25">
        <f t="shared" si="28"/>
        <v>22.08</v>
      </c>
      <c r="N50" s="25">
        <f t="shared" si="29"/>
        <v>67.78</v>
      </c>
      <c r="O50" s="35">
        <v>3</v>
      </c>
      <c r="P50" s="21"/>
    </row>
    <row r="51" ht="37.05" customHeight="1" spans="1:16">
      <c r="A51" s="20" t="s">
        <v>1</v>
      </c>
      <c r="B51" s="20" t="s">
        <v>2</v>
      </c>
      <c r="C51" s="20" t="s">
        <v>3</v>
      </c>
      <c r="D51" s="20" t="s">
        <v>4</v>
      </c>
      <c r="E51" s="20" t="s">
        <v>5</v>
      </c>
      <c r="F51" s="20" t="s">
        <v>6</v>
      </c>
      <c r="G51" s="20" t="s">
        <v>127</v>
      </c>
      <c r="H51" s="20" t="s">
        <v>8</v>
      </c>
      <c r="I51" s="20" t="s">
        <v>9</v>
      </c>
      <c r="J51" s="20" t="s">
        <v>10</v>
      </c>
      <c r="K51" s="20" t="s">
        <v>11</v>
      </c>
      <c r="L51" s="20" t="s">
        <v>94</v>
      </c>
      <c r="M51" s="20" t="s">
        <v>13</v>
      </c>
      <c r="N51" s="20" t="s">
        <v>14</v>
      </c>
      <c r="O51" s="20" t="s">
        <v>95</v>
      </c>
      <c r="P51" s="20" t="s">
        <v>96</v>
      </c>
    </row>
    <row r="52" ht="37.05" customHeight="1" spans="1:16">
      <c r="A52" s="21">
        <v>1</v>
      </c>
      <c r="B52" s="46" t="s">
        <v>143</v>
      </c>
      <c r="C52" s="22" t="s">
        <v>144</v>
      </c>
      <c r="D52" s="23" t="s">
        <v>130</v>
      </c>
      <c r="E52" s="47" t="s">
        <v>145</v>
      </c>
      <c r="F52" s="25">
        <v>189.5</v>
      </c>
      <c r="G52" s="25">
        <f t="shared" ref="G52:G54" si="30">F52/3</f>
        <v>63.1666666666667</v>
      </c>
      <c r="H52" s="25">
        <f t="shared" ref="H52:H54" si="31">G52*0.3</f>
        <v>18.95</v>
      </c>
      <c r="I52" s="25">
        <v>69</v>
      </c>
      <c r="J52" s="25">
        <f t="shared" ref="J52:J54" si="32">I52*0.4</f>
        <v>27.6</v>
      </c>
      <c r="K52" s="25">
        <f t="shared" ref="K52:K54" si="33">J52+H52</f>
        <v>46.55</v>
      </c>
      <c r="L52" s="56">
        <v>82.2</v>
      </c>
      <c r="M52" s="25">
        <f t="shared" ref="M52:M54" si="34">L52*0.3</f>
        <v>24.66</v>
      </c>
      <c r="N52" s="25">
        <f t="shared" ref="N52:N54" si="35">K52+M52</f>
        <v>71.21</v>
      </c>
      <c r="O52" s="35">
        <v>1</v>
      </c>
      <c r="P52" s="36" t="s">
        <v>23</v>
      </c>
    </row>
    <row r="53" ht="37.05" customHeight="1" spans="1:16">
      <c r="A53" s="21">
        <v>2</v>
      </c>
      <c r="B53" s="46" t="s">
        <v>146</v>
      </c>
      <c r="C53" s="22" t="s">
        <v>147</v>
      </c>
      <c r="D53" s="23" t="s">
        <v>130</v>
      </c>
      <c r="E53" s="47" t="s">
        <v>145</v>
      </c>
      <c r="F53" s="25">
        <v>191</v>
      </c>
      <c r="G53" s="25">
        <f t="shared" si="30"/>
        <v>63.6666666666667</v>
      </c>
      <c r="H53" s="25">
        <f t="shared" si="31"/>
        <v>19.1</v>
      </c>
      <c r="I53" s="25">
        <v>67</v>
      </c>
      <c r="J53" s="25">
        <f t="shared" si="32"/>
        <v>26.8</v>
      </c>
      <c r="K53" s="25">
        <f t="shared" si="33"/>
        <v>45.9</v>
      </c>
      <c r="L53" s="56">
        <v>81.2</v>
      </c>
      <c r="M53" s="25">
        <f t="shared" si="34"/>
        <v>24.36</v>
      </c>
      <c r="N53" s="25">
        <f t="shared" si="35"/>
        <v>70.26</v>
      </c>
      <c r="O53" s="35" t="s">
        <v>26</v>
      </c>
      <c r="P53" s="57"/>
    </row>
    <row r="54" ht="37.05" customHeight="1" spans="1:16">
      <c r="A54" s="21">
        <v>3</v>
      </c>
      <c r="B54" s="46" t="s">
        <v>148</v>
      </c>
      <c r="C54" s="22" t="s">
        <v>149</v>
      </c>
      <c r="D54" s="23" t="s">
        <v>130</v>
      </c>
      <c r="E54" s="47" t="s">
        <v>145</v>
      </c>
      <c r="F54" s="25">
        <v>200.5</v>
      </c>
      <c r="G54" s="25">
        <f t="shared" si="30"/>
        <v>66.8333333333333</v>
      </c>
      <c r="H54" s="25">
        <f t="shared" si="31"/>
        <v>20.05</v>
      </c>
      <c r="I54" s="25">
        <v>64</v>
      </c>
      <c r="J54" s="25">
        <f t="shared" si="32"/>
        <v>25.6</v>
      </c>
      <c r="K54" s="25">
        <f t="shared" si="33"/>
        <v>45.65</v>
      </c>
      <c r="L54" s="56">
        <v>79.4</v>
      </c>
      <c r="M54" s="25">
        <f t="shared" si="34"/>
        <v>23.82</v>
      </c>
      <c r="N54" s="25">
        <f t="shared" si="35"/>
        <v>69.47</v>
      </c>
      <c r="O54" s="35">
        <v>3</v>
      </c>
      <c r="P54" s="57"/>
    </row>
    <row r="55" ht="37.05" customHeight="1" spans="1:16">
      <c r="A55" s="12" t="s">
        <v>1</v>
      </c>
      <c r="B55" s="13" t="s">
        <v>2</v>
      </c>
      <c r="C55" s="13" t="s">
        <v>3</v>
      </c>
      <c r="D55" s="13" t="s">
        <v>4</v>
      </c>
      <c r="E55" s="13" t="s">
        <v>5</v>
      </c>
      <c r="F55" s="13" t="s">
        <v>6</v>
      </c>
      <c r="G55" s="13" t="s">
        <v>7</v>
      </c>
      <c r="H55" s="44" t="s">
        <v>8</v>
      </c>
      <c r="I55" s="13" t="s">
        <v>9</v>
      </c>
      <c r="J55" s="44" t="s">
        <v>10</v>
      </c>
      <c r="K55" s="13" t="s">
        <v>11</v>
      </c>
      <c r="L55" s="13" t="s">
        <v>106</v>
      </c>
      <c r="M55" s="13" t="s">
        <v>13</v>
      </c>
      <c r="N55" s="13" t="s">
        <v>150</v>
      </c>
      <c r="O55" s="13" t="s">
        <v>95</v>
      </c>
      <c r="P55" s="12" t="s">
        <v>96</v>
      </c>
    </row>
    <row r="56" ht="37.05" customHeight="1" spans="1:16">
      <c r="A56" s="7">
        <v>1</v>
      </c>
      <c r="B56" s="26" t="s">
        <v>151</v>
      </c>
      <c r="C56" s="48" t="s">
        <v>152</v>
      </c>
      <c r="D56" s="8" t="s">
        <v>153</v>
      </c>
      <c r="E56" s="7" t="s">
        <v>43</v>
      </c>
      <c r="F56" s="49">
        <v>166.5</v>
      </c>
      <c r="G56" s="50">
        <v>55.5</v>
      </c>
      <c r="H56" s="50">
        <v>16.65</v>
      </c>
      <c r="I56" s="50">
        <v>89</v>
      </c>
      <c r="J56" s="50">
        <v>35.6</v>
      </c>
      <c r="K56" s="58">
        <v>52.25</v>
      </c>
      <c r="L56" s="9" t="s">
        <v>154</v>
      </c>
      <c r="M56" s="18">
        <v>22.92</v>
      </c>
      <c r="N56" s="9">
        <v>75.17</v>
      </c>
      <c r="O56" s="34">
        <v>1</v>
      </c>
      <c r="P56" s="7" t="s">
        <v>23</v>
      </c>
    </row>
    <row r="57" ht="37.05" customHeight="1" spans="1:16">
      <c r="A57" s="7">
        <v>2</v>
      </c>
      <c r="B57" s="26" t="s">
        <v>155</v>
      </c>
      <c r="C57" s="48" t="s">
        <v>156</v>
      </c>
      <c r="D57" s="8" t="s">
        <v>153</v>
      </c>
      <c r="E57" s="7" t="s">
        <v>43</v>
      </c>
      <c r="F57" s="49">
        <v>191</v>
      </c>
      <c r="G57" s="50">
        <v>63.67</v>
      </c>
      <c r="H57" s="50">
        <v>19.1</v>
      </c>
      <c r="I57" s="50">
        <v>71.5</v>
      </c>
      <c r="J57" s="50">
        <v>28.6</v>
      </c>
      <c r="K57" s="58">
        <v>47.7</v>
      </c>
      <c r="L57" s="9">
        <v>82</v>
      </c>
      <c r="M57" s="18">
        <v>24.6</v>
      </c>
      <c r="N57" s="9">
        <v>72.3</v>
      </c>
      <c r="O57" s="34" t="s">
        <v>26</v>
      </c>
      <c r="P57" s="7"/>
    </row>
    <row r="58" ht="37.05" customHeight="1" spans="1:16">
      <c r="A58" s="7">
        <v>3</v>
      </c>
      <c r="B58" s="26" t="s">
        <v>157</v>
      </c>
      <c r="C58" s="48" t="s">
        <v>158</v>
      </c>
      <c r="D58" s="8" t="s">
        <v>153</v>
      </c>
      <c r="E58" s="7" t="s">
        <v>43</v>
      </c>
      <c r="F58" s="49">
        <v>188.5</v>
      </c>
      <c r="G58" s="50">
        <v>62.83</v>
      </c>
      <c r="H58" s="50">
        <v>18.85</v>
      </c>
      <c r="I58" s="50">
        <v>61.5</v>
      </c>
      <c r="J58" s="50">
        <v>24.6</v>
      </c>
      <c r="K58" s="58">
        <v>43.45</v>
      </c>
      <c r="L58" s="9">
        <v>16.4</v>
      </c>
      <c r="M58" s="18">
        <v>4.92</v>
      </c>
      <c r="N58" s="9">
        <v>48.37</v>
      </c>
      <c r="O58" s="34">
        <v>3</v>
      </c>
      <c r="P58" s="7"/>
    </row>
    <row r="59" ht="37.05" customHeight="1" spans="1:16">
      <c r="A59" s="12" t="s">
        <v>1</v>
      </c>
      <c r="B59" s="13" t="s">
        <v>2</v>
      </c>
      <c r="C59" s="13" t="s">
        <v>3</v>
      </c>
      <c r="D59" s="13" t="s">
        <v>4</v>
      </c>
      <c r="E59" s="13" t="s">
        <v>5</v>
      </c>
      <c r="F59" s="13" t="s">
        <v>6</v>
      </c>
      <c r="G59" s="13" t="s">
        <v>7</v>
      </c>
      <c r="H59" s="44" t="s">
        <v>8</v>
      </c>
      <c r="I59" s="13" t="s">
        <v>9</v>
      </c>
      <c r="J59" s="44" t="s">
        <v>10</v>
      </c>
      <c r="K59" s="13" t="s">
        <v>11</v>
      </c>
      <c r="L59" s="13" t="s">
        <v>106</v>
      </c>
      <c r="M59" s="13" t="s">
        <v>13</v>
      </c>
      <c r="N59" s="55" t="s">
        <v>14</v>
      </c>
      <c r="O59" s="13" t="s">
        <v>95</v>
      </c>
      <c r="P59" s="12" t="s">
        <v>96</v>
      </c>
    </row>
    <row r="60" ht="37.05" customHeight="1" spans="1:16">
      <c r="A60" s="7">
        <v>1</v>
      </c>
      <c r="B60" s="7" t="s">
        <v>159</v>
      </c>
      <c r="C60" s="30" t="s">
        <v>160</v>
      </c>
      <c r="D60" s="8" t="s">
        <v>161</v>
      </c>
      <c r="E60" s="7" t="s">
        <v>20</v>
      </c>
      <c r="F60" s="31">
        <v>145.5</v>
      </c>
      <c r="G60" s="9">
        <f t="shared" ref="G60:G62" si="36">F60/3</f>
        <v>48.5</v>
      </c>
      <c r="H60" s="34" t="s">
        <v>162</v>
      </c>
      <c r="I60" s="7">
        <v>82</v>
      </c>
      <c r="J60" s="34" t="s">
        <v>163</v>
      </c>
      <c r="K60" s="32" t="s">
        <v>164</v>
      </c>
      <c r="L60" s="34" t="s">
        <v>165</v>
      </c>
      <c r="M60" s="32" t="s">
        <v>166</v>
      </c>
      <c r="N60" s="34" t="s">
        <v>167</v>
      </c>
      <c r="O60" s="34" t="s">
        <v>22</v>
      </c>
      <c r="P60" s="7" t="s">
        <v>23</v>
      </c>
    </row>
    <row r="61" ht="37.05" customHeight="1" spans="1:16">
      <c r="A61" s="7">
        <v>2</v>
      </c>
      <c r="B61" s="7" t="s">
        <v>168</v>
      </c>
      <c r="C61" s="30" t="s">
        <v>169</v>
      </c>
      <c r="D61" s="8" t="s">
        <v>161</v>
      </c>
      <c r="E61" s="7" t="s">
        <v>20</v>
      </c>
      <c r="F61" s="31">
        <v>176</v>
      </c>
      <c r="G61" s="9">
        <f t="shared" si="36"/>
        <v>58.6666666666667</v>
      </c>
      <c r="H61" s="34" t="s">
        <v>170</v>
      </c>
      <c r="I61" s="7">
        <v>69</v>
      </c>
      <c r="J61" s="34" t="s">
        <v>171</v>
      </c>
      <c r="K61" s="32" t="s">
        <v>172</v>
      </c>
      <c r="L61" s="34" t="s">
        <v>173</v>
      </c>
      <c r="M61" s="32" t="s">
        <v>174</v>
      </c>
      <c r="N61" s="34" t="s">
        <v>175</v>
      </c>
      <c r="O61" s="34" t="s">
        <v>26</v>
      </c>
      <c r="P61" s="7"/>
    </row>
    <row r="62" ht="37.05" customHeight="1" spans="1:16">
      <c r="A62" s="7">
        <v>3</v>
      </c>
      <c r="B62" s="7" t="s">
        <v>176</v>
      </c>
      <c r="C62" s="30" t="s">
        <v>177</v>
      </c>
      <c r="D62" s="8" t="s">
        <v>161</v>
      </c>
      <c r="E62" s="7" t="s">
        <v>20</v>
      </c>
      <c r="F62" s="31">
        <v>189</v>
      </c>
      <c r="G62" s="7">
        <f t="shared" si="36"/>
        <v>63</v>
      </c>
      <c r="H62" s="51">
        <v>18.9</v>
      </c>
      <c r="I62" s="7">
        <v>64</v>
      </c>
      <c r="J62" s="34" t="s">
        <v>178</v>
      </c>
      <c r="K62" s="32" t="s">
        <v>179</v>
      </c>
      <c r="L62" s="34" t="s">
        <v>180</v>
      </c>
      <c r="M62" s="32" t="s">
        <v>181</v>
      </c>
      <c r="N62" s="34" t="s">
        <v>182</v>
      </c>
      <c r="O62" s="34" t="s">
        <v>104</v>
      </c>
      <c r="P62" s="7"/>
    </row>
    <row r="63" ht="37.05" customHeight="1" spans="1:16">
      <c r="A63" s="12" t="s">
        <v>1</v>
      </c>
      <c r="B63" s="13" t="s">
        <v>2</v>
      </c>
      <c r="C63" s="13" t="s">
        <v>3</v>
      </c>
      <c r="D63" s="13" t="s">
        <v>4</v>
      </c>
      <c r="E63" s="13" t="s">
        <v>5</v>
      </c>
      <c r="F63" s="13" t="s">
        <v>6</v>
      </c>
      <c r="G63" s="13" t="s">
        <v>7</v>
      </c>
      <c r="H63" s="44" t="s">
        <v>8</v>
      </c>
      <c r="I63" s="13" t="s">
        <v>9</v>
      </c>
      <c r="J63" s="44" t="s">
        <v>10</v>
      </c>
      <c r="K63" s="13" t="s">
        <v>11</v>
      </c>
      <c r="L63" s="13" t="s">
        <v>106</v>
      </c>
      <c r="M63" s="13" t="s">
        <v>13</v>
      </c>
      <c r="N63" s="13" t="s">
        <v>14</v>
      </c>
      <c r="O63" s="13" t="s">
        <v>95</v>
      </c>
      <c r="P63" s="12" t="s">
        <v>96</v>
      </c>
    </row>
    <row r="64" ht="37.05" customHeight="1" spans="1:16">
      <c r="A64" s="7">
        <v>1</v>
      </c>
      <c r="B64" s="7" t="s">
        <v>183</v>
      </c>
      <c r="C64" s="59" t="s">
        <v>184</v>
      </c>
      <c r="D64" s="8" t="s">
        <v>185</v>
      </c>
      <c r="E64" s="7" t="s">
        <v>20</v>
      </c>
      <c r="F64" s="7">
        <v>175</v>
      </c>
      <c r="G64" s="7">
        <v>58.33</v>
      </c>
      <c r="H64" s="34" t="s">
        <v>186</v>
      </c>
      <c r="I64" s="34" t="s">
        <v>80</v>
      </c>
      <c r="J64" s="34" t="s">
        <v>187</v>
      </c>
      <c r="K64" s="32" t="s">
        <v>188</v>
      </c>
      <c r="L64" s="34" t="s">
        <v>117</v>
      </c>
      <c r="M64" s="32" t="s">
        <v>189</v>
      </c>
      <c r="N64" s="32" t="s">
        <v>190</v>
      </c>
      <c r="O64" s="34">
        <v>1</v>
      </c>
      <c r="P64" s="7" t="s">
        <v>23</v>
      </c>
    </row>
    <row r="65" ht="37.05" customHeight="1" spans="1:16">
      <c r="A65" s="7">
        <v>2</v>
      </c>
      <c r="B65" s="7" t="s">
        <v>191</v>
      </c>
      <c r="C65" s="59" t="s">
        <v>192</v>
      </c>
      <c r="D65" s="8" t="s">
        <v>185</v>
      </c>
      <c r="E65" s="7" t="s">
        <v>20</v>
      </c>
      <c r="F65" s="7">
        <v>167.5</v>
      </c>
      <c r="G65" s="7">
        <v>55.83</v>
      </c>
      <c r="H65" s="34" t="s">
        <v>193</v>
      </c>
      <c r="I65" s="34" t="s">
        <v>93</v>
      </c>
      <c r="J65" s="34" t="s">
        <v>194</v>
      </c>
      <c r="K65" s="32" t="s">
        <v>195</v>
      </c>
      <c r="L65" s="34" t="s">
        <v>173</v>
      </c>
      <c r="M65" s="32" t="s">
        <v>174</v>
      </c>
      <c r="N65" s="32" t="s">
        <v>196</v>
      </c>
      <c r="O65" s="34" t="s">
        <v>26</v>
      </c>
      <c r="P65" s="7"/>
    </row>
    <row r="66" ht="37.05" customHeight="1" spans="1:16">
      <c r="A66" s="7">
        <v>3</v>
      </c>
      <c r="B66" s="7" t="s">
        <v>197</v>
      </c>
      <c r="C66" s="7" t="s">
        <v>198</v>
      </c>
      <c r="D66" s="8" t="s">
        <v>185</v>
      </c>
      <c r="E66" s="7" t="s">
        <v>20</v>
      </c>
      <c r="F66" s="7">
        <v>158.5</v>
      </c>
      <c r="G66" s="7">
        <v>52.83</v>
      </c>
      <c r="H66" s="34" t="s">
        <v>199</v>
      </c>
      <c r="I66" s="34" t="s">
        <v>90</v>
      </c>
      <c r="J66" s="34" t="s">
        <v>200</v>
      </c>
      <c r="K66" s="32" t="s">
        <v>201</v>
      </c>
      <c r="L66" s="34" t="s">
        <v>44</v>
      </c>
      <c r="M66" s="32" t="s">
        <v>202</v>
      </c>
      <c r="N66" s="32" t="s">
        <v>203</v>
      </c>
      <c r="O66" s="34">
        <v>3</v>
      </c>
      <c r="P66" s="7"/>
    </row>
  </sheetData>
  <sortState ref="B24:N26">
    <sortCondition ref="N24:N26" descending="1"/>
  </sortState>
  <mergeCells count="1">
    <mergeCell ref="A1:P1"/>
  </mergeCells>
  <printOptions horizontalCentered="1"/>
  <pageMargins left="0.393055555555556" right="0.393055555555556" top="0.393055555555556" bottom="0.393055555555556" header="0.298611111111111" footer="0.298611111111111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2"/>
  <sheetViews>
    <sheetView tabSelected="1" workbookViewId="0">
      <selection activeCell="B20" sqref="B20"/>
    </sheetView>
  </sheetViews>
  <sheetFormatPr defaultColWidth="9" defaultRowHeight="14.25"/>
  <cols>
    <col min="1" max="1" width="4.5" customWidth="1"/>
    <col min="3" max="3" width="17" customWidth="1"/>
    <col min="4" max="4" width="19.375" style="2" customWidth="1"/>
    <col min="5" max="5" width="16.1666666666667" customWidth="1"/>
    <col min="6" max="7" width="11.5" customWidth="1"/>
    <col min="8" max="9" width="9" customWidth="1"/>
    <col min="10" max="10" width="14.875" customWidth="1"/>
    <col min="11" max="11" width="15.875" customWidth="1"/>
    <col min="12" max="12" width="8" customWidth="1"/>
    <col min="13" max="13" width="7.875" customWidth="1"/>
  </cols>
  <sheetData>
    <row r="1" ht="51" customHeight="1" spans="1:13">
      <c r="A1" s="3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6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205</v>
      </c>
      <c r="I2" s="4" t="s">
        <v>12</v>
      </c>
      <c r="J2" s="4" t="s">
        <v>206</v>
      </c>
      <c r="K2" s="13" t="s">
        <v>207</v>
      </c>
      <c r="L2" s="4" t="s">
        <v>15</v>
      </c>
      <c r="M2" s="4" t="s">
        <v>16</v>
      </c>
    </row>
    <row r="3" ht="36.75" customHeight="1" spans="1:13">
      <c r="A3" s="6">
        <v>1</v>
      </c>
      <c r="B3" s="7" t="s">
        <v>208</v>
      </c>
      <c r="C3" s="7" t="s">
        <v>209</v>
      </c>
      <c r="D3" s="8" t="s">
        <v>19</v>
      </c>
      <c r="E3" s="7" t="s">
        <v>210</v>
      </c>
      <c r="F3" s="9">
        <v>208.5</v>
      </c>
      <c r="G3" s="10">
        <f t="shared" ref="G3:G20" si="0">ROUND(F3/3,2)</f>
        <v>69.5</v>
      </c>
      <c r="H3" s="11">
        <f t="shared" ref="H3:H20" si="1">ROUND(G3*0.6,2)</f>
        <v>41.7</v>
      </c>
      <c r="I3" s="16">
        <v>84.6</v>
      </c>
      <c r="J3" s="6">
        <f t="shared" ref="J3:J9" si="2">ROUND(I3*0.4,2)</f>
        <v>33.84</v>
      </c>
      <c r="K3" s="6">
        <f t="shared" ref="K3:K20" si="3">H3+J3</f>
        <v>75.54</v>
      </c>
      <c r="L3" s="6">
        <v>1</v>
      </c>
      <c r="M3" s="6" t="s">
        <v>23</v>
      </c>
    </row>
    <row r="4" ht="36.75" customHeight="1" spans="1:13">
      <c r="A4" s="6">
        <v>2</v>
      </c>
      <c r="B4" s="7" t="s">
        <v>211</v>
      </c>
      <c r="C4" s="7" t="s">
        <v>212</v>
      </c>
      <c r="D4" s="8" t="s">
        <v>19</v>
      </c>
      <c r="E4" s="7" t="s">
        <v>210</v>
      </c>
      <c r="F4" s="9">
        <v>204.5</v>
      </c>
      <c r="G4" s="10">
        <f t="shared" si="0"/>
        <v>68.17</v>
      </c>
      <c r="H4" s="11">
        <f t="shared" si="1"/>
        <v>40.9</v>
      </c>
      <c r="I4" s="16">
        <v>85.2</v>
      </c>
      <c r="J4" s="6">
        <f t="shared" si="2"/>
        <v>34.08</v>
      </c>
      <c r="K4" s="6">
        <f t="shared" si="3"/>
        <v>74.98</v>
      </c>
      <c r="L4" s="33" t="s">
        <v>26</v>
      </c>
      <c r="M4" s="6" t="s">
        <v>23</v>
      </c>
    </row>
    <row r="5" ht="36.75" customHeight="1" spans="1:13">
      <c r="A5" s="6">
        <v>3</v>
      </c>
      <c r="B5" s="7" t="s">
        <v>213</v>
      </c>
      <c r="C5" s="7" t="s">
        <v>214</v>
      </c>
      <c r="D5" s="8" t="s">
        <v>19</v>
      </c>
      <c r="E5" s="7" t="s">
        <v>210</v>
      </c>
      <c r="F5" s="9">
        <v>210</v>
      </c>
      <c r="G5" s="10">
        <f t="shared" si="0"/>
        <v>70</v>
      </c>
      <c r="H5" s="11">
        <f t="shared" si="1"/>
        <v>42</v>
      </c>
      <c r="I5" s="16">
        <v>81.2</v>
      </c>
      <c r="J5" s="6">
        <f t="shared" si="2"/>
        <v>32.48</v>
      </c>
      <c r="K5" s="6">
        <f t="shared" si="3"/>
        <v>74.48</v>
      </c>
      <c r="L5" s="6">
        <v>3</v>
      </c>
      <c r="M5" s="6" t="s">
        <v>23</v>
      </c>
    </row>
    <row r="6" ht="36.75" customHeight="1" spans="1:13">
      <c r="A6" s="6">
        <v>4</v>
      </c>
      <c r="B6" s="7" t="s">
        <v>215</v>
      </c>
      <c r="C6" s="7" t="s">
        <v>216</v>
      </c>
      <c r="D6" s="8" t="s">
        <v>19</v>
      </c>
      <c r="E6" s="7" t="s">
        <v>210</v>
      </c>
      <c r="F6" s="9">
        <v>202.5</v>
      </c>
      <c r="G6" s="10">
        <f t="shared" si="0"/>
        <v>67.5</v>
      </c>
      <c r="H6" s="11">
        <f t="shared" si="1"/>
        <v>40.5</v>
      </c>
      <c r="I6" s="16">
        <v>80</v>
      </c>
      <c r="J6" s="6">
        <f t="shared" si="2"/>
        <v>32</v>
      </c>
      <c r="K6" s="6">
        <f t="shared" si="3"/>
        <v>72.5</v>
      </c>
      <c r="L6" s="33" t="s">
        <v>121</v>
      </c>
      <c r="M6" s="6"/>
    </row>
    <row r="7" ht="36.75" customHeight="1" spans="1:13">
      <c r="A7" s="6">
        <v>5</v>
      </c>
      <c r="B7" s="7" t="s">
        <v>217</v>
      </c>
      <c r="C7" s="7" t="s">
        <v>218</v>
      </c>
      <c r="D7" s="8" t="s">
        <v>19</v>
      </c>
      <c r="E7" s="7" t="s">
        <v>210</v>
      </c>
      <c r="F7" s="9">
        <v>199.5</v>
      </c>
      <c r="G7" s="10">
        <f t="shared" si="0"/>
        <v>66.5</v>
      </c>
      <c r="H7" s="11">
        <f t="shared" si="1"/>
        <v>39.9</v>
      </c>
      <c r="I7" s="16">
        <v>78.8</v>
      </c>
      <c r="J7" s="6">
        <f t="shared" si="2"/>
        <v>31.52</v>
      </c>
      <c r="K7" s="6">
        <f t="shared" si="3"/>
        <v>71.42</v>
      </c>
      <c r="L7" s="6">
        <v>5</v>
      </c>
      <c r="M7" s="6"/>
    </row>
    <row r="8" ht="36.75" customHeight="1" spans="1:13">
      <c r="A8" s="6">
        <v>6</v>
      </c>
      <c r="B8" s="7" t="s">
        <v>219</v>
      </c>
      <c r="C8" s="7" t="s">
        <v>220</v>
      </c>
      <c r="D8" s="8" t="s">
        <v>19</v>
      </c>
      <c r="E8" s="7" t="s">
        <v>210</v>
      </c>
      <c r="F8" s="9">
        <v>198.5</v>
      </c>
      <c r="G8" s="10">
        <f t="shared" si="0"/>
        <v>66.17</v>
      </c>
      <c r="H8" s="11">
        <f t="shared" si="1"/>
        <v>39.7</v>
      </c>
      <c r="I8" s="16">
        <v>78.6</v>
      </c>
      <c r="J8" s="6">
        <f t="shared" si="2"/>
        <v>31.44</v>
      </c>
      <c r="K8" s="6">
        <f t="shared" si="3"/>
        <v>71.14</v>
      </c>
      <c r="L8" s="33" t="s">
        <v>40</v>
      </c>
      <c r="M8" s="6"/>
    </row>
    <row r="9" ht="36.75" customHeight="1" spans="1:13">
      <c r="A9" s="6">
        <v>7</v>
      </c>
      <c r="B9" s="7" t="s">
        <v>221</v>
      </c>
      <c r="C9" s="7" t="s">
        <v>222</v>
      </c>
      <c r="D9" s="8" t="s">
        <v>19</v>
      </c>
      <c r="E9" s="7" t="s">
        <v>210</v>
      </c>
      <c r="F9" s="9">
        <v>198.5</v>
      </c>
      <c r="G9" s="10">
        <f t="shared" si="0"/>
        <v>66.17</v>
      </c>
      <c r="H9" s="11">
        <f t="shared" si="1"/>
        <v>39.7</v>
      </c>
      <c r="I9" s="16">
        <v>77.2</v>
      </c>
      <c r="J9" s="6">
        <f t="shared" si="2"/>
        <v>30.88</v>
      </c>
      <c r="K9" s="6">
        <f t="shared" si="3"/>
        <v>70.58</v>
      </c>
      <c r="L9" s="6">
        <v>7</v>
      </c>
      <c r="M9" s="6"/>
    </row>
    <row r="10" ht="36.75" customHeight="1" spans="1:13">
      <c r="A10" s="6">
        <v>8</v>
      </c>
      <c r="B10" s="7" t="s">
        <v>223</v>
      </c>
      <c r="C10" s="7" t="s">
        <v>224</v>
      </c>
      <c r="D10" s="8" t="s">
        <v>19</v>
      </c>
      <c r="E10" s="7" t="s">
        <v>210</v>
      </c>
      <c r="F10" s="9">
        <v>205.5</v>
      </c>
      <c r="G10" s="10">
        <f t="shared" si="0"/>
        <v>68.5</v>
      </c>
      <c r="H10" s="11">
        <f t="shared" si="1"/>
        <v>41.1</v>
      </c>
      <c r="I10" s="16">
        <v>0</v>
      </c>
      <c r="J10" s="16">
        <v>0</v>
      </c>
      <c r="K10" s="16">
        <f t="shared" si="3"/>
        <v>41.1</v>
      </c>
      <c r="L10" s="33" t="s">
        <v>225</v>
      </c>
      <c r="M10" s="6" t="s">
        <v>105</v>
      </c>
    </row>
    <row r="11" ht="36.75" customHeight="1" spans="1:13">
      <c r="A11" s="6">
        <v>9</v>
      </c>
      <c r="B11" s="7" t="s">
        <v>226</v>
      </c>
      <c r="C11" s="7" t="s">
        <v>227</v>
      </c>
      <c r="D11" s="8" t="s">
        <v>19</v>
      </c>
      <c r="E11" s="7" t="s">
        <v>210</v>
      </c>
      <c r="F11" s="9">
        <v>203</v>
      </c>
      <c r="G11" s="10">
        <f t="shared" si="0"/>
        <v>67.67</v>
      </c>
      <c r="H11" s="11">
        <f t="shared" si="1"/>
        <v>40.6</v>
      </c>
      <c r="I11" s="16">
        <v>0</v>
      </c>
      <c r="J11" s="16">
        <v>0</v>
      </c>
      <c r="K11" s="16">
        <f t="shared" si="3"/>
        <v>40.6</v>
      </c>
      <c r="L11" s="6">
        <v>9</v>
      </c>
      <c r="M11" s="6" t="s">
        <v>105</v>
      </c>
    </row>
    <row r="12" ht="36.75" customHeight="1" spans="1:13">
      <c r="A12" s="12" t="s">
        <v>1</v>
      </c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205</v>
      </c>
      <c r="I12" s="13" t="s">
        <v>106</v>
      </c>
      <c r="J12" s="13" t="s">
        <v>206</v>
      </c>
      <c r="K12" s="13" t="s">
        <v>207</v>
      </c>
      <c r="L12" s="13" t="s">
        <v>228</v>
      </c>
      <c r="M12" s="12" t="s">
        <v>96</v>
      </c>
    </row>
    <row r="13" ht="36.75" customHeight="1" spans="1:13">
      <c r="A13" s="6">
        <v>1</v>
      </c>
      <c r="B13" s="14" t="s">
        <v>229</v>
      </c>
      <c r="C13" s="7" t="s">
        <v>230</v>
      </c>
      <c r="D13" s="8" t="s">
        <v>19</v>
      </c>
      <c r="E13" s="7" t="s">
        <v>231</v>
      </c>
      <c r="F13" s="9">
        <v>181.5</v>
      </c>
      <c r="G13" s="10">
        <f>ROUND(F13/3,2)</f>
        <v>60.5</v>
      </c>
      <c r="H13" s="11">
        <f>ROUND(G13*0.6,2)</f>
        <v>36.3</v>
      </c>
      <c r="I13" s="16">
        <v>81.6</v>
      </c>
      <c r="J13" s="6">
        <f>ROUND(I13*0.4,2)</f>
        <v>32.64</v>
      </c>
      <c r="K13" s="6">
        <f>H13+J13</f>
        <v>68.94</v>
      </c>
      <c r="L13" s="33" t="s">
        <v>22</v>
      </c>
      <c r="M13" s="6" t="s">
        <v>23</v>
      </c>
    </row>
    <row r="14" ht="36.75" customHeight="1" spans="1:13">
      <c r="A14" s="6">
        <v>2</v>
      </c>
      <c r="B14" s="14" t="s">
        <v>232</v>
      </c>
      <c r="C14" s="7" t="s">
        <v>233</v>
      </c>
      <c r="D14" s="8" t="s">
        <v>19</v>
      </c>
      <c r="E14" s="7" t="s">
        <v>231</v>
      </c>
      <c r="F14" s="9">
        <v>177</v>
      </c>
      <c r="G14" s="10">
        <f>ROUND(F14/3,2)</f>
        <v>59</v>
      </c>
      <c r="H14" s="11">
        <f>ROUND(G14*0.6,2)</f>
        <v>35.4</v>
      </c>
      <c r="I14" s="16">
        <v>81.2</v>
      </c>
      <c r="J14" s="6">
        <f>ROUND(I14*0.4,2)</f>
        <v>32.48</v>
      </c>
      <c r="K14" s="6">
        <f>H14+J14</f>
        <v>67.88</v>
      </c>
      <c r="L14" s="33" t="s">
        <v>26</v>
      </c>
      <c r="M14" s="6"/>
    </row>
    <row r="15" ht="36.75" customHeight="1" spans="1:13">
      <c r="A15" s="6">
        <v>3</v>
      </c>
      <c r="B15" s="14" t="s">
        <v>234</v>
      </c>
      <c r="C15" s="7" t="s">
        <v>235</v>
      </c>
      <c r="D15" s="8" t="s">
        <v>19</v>
      </c>
      <c r="E15" s="7" t="s">
        <v>231</v>
      </c>
      <c r="F15" s="9">
        <v>168.5</v>
      </c>
      <c r="G15" s="10">
        <f>ROUND(F15/3,2)</f>
        <v>56.17</v>
      </c>
      <c r="H15" s="11">
        <f>ROUND(G15*0.6,2)</f>
        <v>33.7</v>
      </c>
      <c r="I15" s="16">
        <v>80.4</v>
      </c>
      <c r="J15" s="6">
        <f>ROUND(I15*0.4,2)</f>
        <v>32.16</v>
      </c>
      <c r="K15" s="6">
        <f>H15+J15</f>
        <v>65.86</v>
      </c>
      <c r="L15" s="33" t="s">
        <v>104</v>
      </c>
      <c r="M15" s="6"/>
    </row>
    <row r="16" ht="36.75" customHeight="1" spans="1:13">
      <c r="A16" s="12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205</v>
      </c>
      <c r="I16" s="13" t="s">
        <v>106</v>
      </c>
      <c r="J16" s="13" t="s">
        <v>206</v>
      </c>
      <c r="K16" s="13" t="s">
        <v>207</v>
      </c>
      <c r="L16" s="13" t="s">
        <v>228</v>
      </c>
      <c r="M16" s="12" t="s">
        <v>96</v>
      </c>
    </row>
    <row r="17" ht="36.75" customHeight="1" spans="1:13">
      <c r="A17" s="6">
        <v>1</v>
      </c>
      <c r="B17" s="7" t="s">
        <v>236</v>
      </c>
      <c r="C17" s="7" t="s">
        <v>237</v>
      </c>
      <c r="D17" s="8" t="s">
        <v>19</v>
      </c>
      <c r="E17" s="7" t="s">
        <v>238</v>
      </c>
      <c r="F17" s="9">
        <v>220.5</v>
      </c>
      <c r="G17" s="10">
        <f t="shared" ref="G17:G22" si="4">ROUND(F17/3,2)</f>
        <v>73.5</v>
      </c>
      <c r="H17" s="11">
        <f t="shared" ref="H17:H22" si="5">ROUND(G17*0.6,2)</f>
        <v>44.1</v>
      </c>
      <c r="I17" s="16">
        <v>80.6</v>
      </c>
      <c r="J17" s="6">
        <f t="shared" ref="J17:J22" si="6">ROUND(I17*0.4,2)</f>
        <v>32.24</v>
      </c>
      <c r="K17" s="6">
        <f t="shared" ref="K17:K22" si="7">H17+J17</f>
        <v>76.34</v>
      </c>
      <c r="L17" s="33" t="s">
        <v>22</v>
      </c>
      <c r="M17" s="6" t="s">
        <v>23</v>
      </c>
    </row>
    <row r="18" ht="36.75" customHeight="1" spans="1:13">
      <c r="A18" s="6">
        <v>2</v>
      </c>
      <c r="B18" s="7" t="s">
        <v>239</v>
      </c>
      <c r="C18" s="7" t="s">
        <v>240</v>
      </c>
      <c r="D18" s="8" t="s">
        <v>19</v>
      </c>
      <c r="E18" s="7" t="s">
        <v>238</v>
      </c>
      <c r="F18" s="9">
        <v>214.5</v>
      </c>
      <c r="G18" s="10">
        <f t="shared" si="4"/>
        <v>71.5</v>
      </c>
      <c r="H18" s="11">
        <f t="shared" si="5"/>
        <v>42.9</v>
      </c>
      <c r="I18" s="16">
        <v>83.4</v>
      </c>
      <c r="J18" s="6">
        <f t="shared" si="6"/>
        <v>33.36</v>
      </c>
      <c r="K18" s="6">
        <f t="shared" si="7"/>
        <v>76.26</v>
      </c>
      <c r="L18" s="33" t="s">
        <v>26</v>
      </c>
      <c r="M18" s="6" t="s">
        <v>23</v>
      </c>
    </row>
    <row r="19" ht="36.75" customHeight="1" spans="1:13">
      <c r="A19" s="6">
        <v>3</v>
      </c>
      <c r="B19" s="7" t="s">
        <v>241</v>
      </c>
      <c r="C19" s="7" t="s">
        <v>242</v>
      </c>
      <c r="D19" s="8" t="s">
        <v>19</v>
      </c>
      <c r="E19" s="7" t="s">
        <v>238</v>
      </c>
      <c r="F19" s="9">
        <v>204.5</v>
      </c>
      <c r="G19" s="10">
        <f t="shared" si="4"/>
        <v>68.17</v>
      </c>
      <c r="H19" s="11">
        <f t="shared" si="5"/>
        <v>40.9</v>
      </c>
      <c r="I19" s="16">
        <v>86.6</v>
      </c>
      <c r="J19" s="6">
        <f t="shared" si="6"/>
        <v>34.64</v>
      </c>
      <c r="K19" s="6">
        <f t="shared" si="7"/>
        <v>75.54</v>
      </c>
      <c r="L19" s="33" t="s">
        <v>104</v>
      </c>
      <c r="M19" s="6"/>
    </row>
    <row r="20" ht="36.75" customHeight="1" spans="1:13">
      <c r="A20" s="6">
        <v>4</v>
      </c>
      <c r="B20" s="6" t="s">
        <v>243</v>
      </c>
      <c r="C20" s="6" t="s">
        <v>244</v>
      </c>
      <c r="D20" s="15" t="s">
        <v>19</v>
      </c>
      <c r="E20" s="7" t="s">
        <v>238</v>
      </c>
      <c r="F20" s="16">
        <v>200.5</v>
      </c>
      <c r="G20" s="10">
        <f t="shared" si="4"/>
        <v>66.83</v>
      </c>
      <c r="H20" s="11">
        <f t="shared" si="5"/>
        <v>40.1</v>
      </c>
      <c r="I20" s="16">
        <v>83</v>
      </c>
      <c r="J20" s="16">
        <f t="shared" si="6"/>
        <v>33.2</v>
      </c>
      <c r="K20" s="16">
        <f t="shared" si="7"/>
        <v>73.3</v>
      </c>
      <c r="L20" s="33" t="s">
        <v>121</v>
      </c>
      <c r="M20" s="6"/>
    </row>
    <row r="21" ht="36.75" customHeight="1" spans="1:13">
      <c r="A21" s="6">
        <v>5</v>
      </c>
      <c r="B21" s="6" t="s">
        <v>245</v>
      </c>
      <c r="C21" s="6" t="s">
        <v>246</v>
      </c>
      <c r="D21" s="15" t="s">
        <v>19</v>
      </c>
      <c r="E21" s="7" t="s">
        <v>238</v>
      </c>
      <c r="F21" s="16">
        <v>195.5</v>
      </c>
      <c r="G21" s="10">
        <f t="shared" si="4"/>
        <v>65.17</v>
      </c>
      <c r="H21" s="11">
        <f t="shared" si="5"/>
        <v>39.1</v>
      </c>
      <c r="I21" s="16">
        <v>80.8</v>
      </c>
      <c r="J21" s="6">
        <f t="shared" si="6"/>
        <v>32.32</v>
      </c>
      <c r="K21" s="6">
        <f t="shared" si="7"/>
        <v>71.42</v>
      </c>
      <c r="L21" s="33" t="s">
        <v>36</v>
      </c>
      <c r="M21" s="6"/>
    </row>
    <row r="22" ht="36.75" customHeight="1" spans="1:13">
      <c r="A22" s="6">
        <v>6</v>
      </c>
      <c r="B22" s="6" t="s">
        <v>247</v>
      </c>
      <c r="C22" s="6" t="s">
        <v>248</v>
      </c>
      <c r="D22" s="15" t="s">
        <v>19</v>
      </c>
      <c r="E22" s="7" t="s">
        <v>238</v>
      </c>
      <c r="F22" s="16">
        <v>192.5</v>
      </c>
      <c r="G22" s="10">
        <f t="shared" si="4"/>
        <v>64.17</v>
      </c>
      <c r="H22" s="11">
        <f t="shared" si="5"/>
        <v>38.5</v>
      </c>
      <c r="I22" s="16">
        <v>77</v>
      </c>
      <c r="J22" s="16">
        <f t="shared" si="6"/>
        <v>30.8</v>
      </c>
      <c r="K22" s="16">
        <f t="shared" si="7"/>
        <v>69.3</v>
      </c>
      <c r="L22" s="33" t="s">
        <v>40</v>
      </c>
      <c r="M22" s="6"/>
    </row>
    <row r="23" ht="36.75" customHeight="1" spans="1:13">
      <c r="A23" s="12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3" t="s">
        <v>205</v>
      </c>
      <c r="I23" s="13" t="s">
        <v>106</v>
      </c>
      <c r="J23" s="13" t="s">
        <v>206</v>
      </c>
      <c r="K23" s="13" t="s">
        <v>207</v>
      </c>
      <c r="L23" s="13" t="s">
        <v>228</v>
      </c>
      <c r="M23" s="12" t="s">
        <v>96</v>
      </c>
    </row>
    <row r="24" ht="36.75" customHeight="1" spans="1:13">
      <c r="A24" s="7">
        <v>1</v>
      </c>
      <c r="B24" s="7" t="s">
        <v>249</v>
      </c>
      <c r="C24" s="17" t="s">
        <v>250</v>
      </c>
      <c r="D24" s="8" t="s">
        <v>99</v>
      </c>
      <c r="E24" s="7" t="s">
        <v>251</v>
      </c>
      <c r="F24" s="9">
        <v>199.5</v>
      </c>
      <c r="G24" s="9">
        <v>66.5</v>
      </c>
      <c r="H24" s="18">
        <v>39.9</v>
      </c>
      <c r="I24" s="9">
        <v>84.8</v>
      </c>
      <c r="J24" s="18">
        <v>33.92</v>
      </c>
      <c r="K24" s="9">
        <v>73.82</v>
      </c>
      <c r="L24" s="34" t="s">
        <v>22</v>
      </c>
      <c r="M24" s="7" t="s">
        <v>23</v>
      </c>
    </row>
    <row r="25" ht="36.75" customHeight="1" spans="1:13">
      <c r="A25" s="7">
        <v>2</v>
      </c>
      <c r="B25" s="7" t="s">
        <v>252</v>
      </c>
      <c r="C25" s="17" t="s">
        <v>253</v>
      </c>
      <c r="D25" s="8" t="s">
        <v>99</v>
      </c>
      <c r="E25" s="7" t="s">
        <v>251</v>
      </c>
      <c r="F25" s="9">
        <v>194</v>
      </c>
      <c r="G25" s="9">
        <v>64.6666666666667</v>
      </c>
      <c r="H25" s="18">
        <v>38.8</v>
      </c>
      <c r="I25" s="9">
        <v>81</v>
      </c>
      <c r="J25" s="18">
        <v>32.4</v>
      </c>
      <c r="K25" s="9">
        <v>71.2</v>
      </c>
      <c r="L25" s="34" t="s">
        <v>26</v>
      </c>
      <c r="M25" s="7"/>
    </row>
    <row r="26" ht="36.75" customHeight="1" spans="1:13">
      <c r="A26" s="7">
        <v>3</v>
      </c>
      <c r="B26" s="7" t="s">
        <v>254</v>
      </c>
      <c r="C26" s="17" t="s">
        <v>255</v>
      </c>
      <c r="D26" s="8" t="s">
        <v>99</v>
      </c>
      <c r="E26" s="7" t="s">
        <v>251</v>
      </c>
      <c r="F26" s="9">
        <v>194.5</v>
      </c>
      <c r="G26" s="9">
        <v>64.8333333333333</v>
      </c>
      <c r="H26" s="18">
        <v>38.9</v>
      </c>
      <c r="I26" s="9">
        <v>76.4</v>
      </c>
      <c r="J26" s="18">
        <v>30.56</v>
      </c>
      <c r="K26" s="9">
        <v>69.46</v>
      </c>
      <c r="L26" s="34" t="s">
        <v>104</v>
      </c>
      <c r="M26" s="7"/>
    </row>
    <row r="27" ht="36.75" customHeight="1" spans="1:13">
      <c r="A27" s="12" t="s">
        <v>1</v>
      </c>
      <c r="B27" s="13" t="s">
        <v>2</v>
      </c>
      <c r="C27" s="13" t="s">
        <v>3</v>
      </c>
      <c r="D27" s="13" t="s">
        <v>4</v>
      </c>
      <c r="E27" s="13" t="s">
        <v>5</v>
      </c>
      <c r="F27" s="13" t="s">
        <v>6</v>
      </c>
      <c r="G27" s="13" t="s">
        <v>7</v>
      </c>
      <c r="H27" s="13" t="s">
        <v>205</v>
      </c>
      <c r="I27" s="13" t="s">
        <v>106</v>
      </c>
      <c r="J27" s="13" t="s">
        <v>206</v>
      </c>
      <c r="K27" s="13" t="s">
        <v>207</v>
      </c>
      <c r="L27" s="13" t="s">
        <v>228</v>
      </c>
      <c r="M27" s="12" t="s">
        <v>96</v>
      </c>
    </row>
    <row r="28" ht="36.75" customHeight="1" spans="1:13">
      <c r="A28" s="7">
        <v>1</v>
      </c>
      <c r="B28" s="7" t="s">
        <v>256</v>
      </c>
      <c r="C28" s="17" t="s">
        <v>257</v>
      </c>
      <c r="D28" s="8" t="s">
        <v>99</v>
      </c>
      <c r="E28" s="7" t="s">
        <v>258</v>
      </c>
      <c r="F28" s="9">
        <v>213</v>
      </c>
      <c r="G28" s="9">
        <v>71</v>
      </c>
      <c r="H28" s="18">
        <v>42.6</v>
      </c>
      <c r="I28" s="9">
        <v>83.8</v>
      </c>
      <c r="J28" s="18">
        <v>33.52</v>
      </c>
      <c r="K28" s="9">
        <v>76.12</v>
      </c>
      <c r="L28" s="34" t="s">
        <v>22</v>
      </c>
      <c r="M28" s="7" t="s">
        <v>23</v>
      </c>
    </row>
    <row r="29" ht="36.75" customHeight="1" spans="1:13">
      <c r="A29" s="7">
        <v>2</v>
      </c>
      <c r="B29" s="7" t="s">
        <v>259</v>
      </c>
      <c r="C29" s="17" t="s">
        <v>260</v>
      </c>
      <c r="D29" s="8" t="s">
        <v>99</v>
      </c>
      <c r="E29" s="7" t="s">
        <v>258</v>
      </c>
      <c r="F29" s="9">
        <v>199.5</v>
      </c>
      <c r="G29" s="9">
        <v>66.5</v>
      </c>
      <c r="H29" s="18">
        <v>39.9</v>
      </c>
      <c r="I29" s="9">
        <v>85.4</v>
      </c>
      <c r="J29" s="18">
        <v>34.16</v>
      </c>
      <c r="K29" s="9">
        <v>74.06</v>
      </c>
      <c r="L29" s="34" t="s">
        <v>26</v>
      </c>
      <c r="M29" s="7"/>
    </row>
    <row r="30" ht="36.75" customHeight="1" spans="1:13">
      <c r="A30" s="7">
        <v>3</v>
      </c>
      <c r="B30" s="7" t="s">
        <v>261</v>
      </c>
      <c r="C30" s="17" t="s">
        <v>262</v>
      </c>
      <c r="D30" s="8" t="s">
        <v>99</v>
      </c>
      <c r="E30" s="7" t="s">
        <v>258</v>
      </c>
      <c r="F30" s="9">
        <v>195.5</v>
      </c>
      <c r="G30" s="9">
        <v>65.1666666666667</v>
      </c>
      <c r="H30" s="18">
        <v>39.1</v>
      </c>
      <c r="I30" s="9">
        <v>84.8</v>
      </c>
      <c r="J30" s="18">
        <v>33.92</v>
      </c>
      <c r="K30" s="9">
        <v>73.02</v>
      </c>
      <c r="L30" s="34" t="s">
        <v>104</v>
      </c>
      <c r="M30" s="7"/>
    </row>
    <row r="31" ht="36.75" customHeight="1" spans="1:13">
      <c r="A31" s="12" t="s">
        <v>1</v>
      </c>
      <c r="B31" s="13" t="s">
        <v>2</v>
      </c>
      <c r="C31" s="13" t="s">
        <v>3</v>
      </c>
      <c r="D31" s="13" t="s">
        <v>4</v>
      </c>
      <c r="E31" s="13" t="s">
        <v>5</v>
      </c>
      <c r="F31" s="13" t="s">
        <v>6</v>
      </c>
      <c r="G31" s="13" t="s">
        <v>7</v>
      </c>
      <c r="H31" s="13" t="s">
        <v>205</v>
      </c>
      <c r="I31" s="13" t="s">
        <v>106</v>
      </c>
      <c r="J31" s="13" t="s">
        <v>206</v>
      </c>
      <c r="K31" s="13" t="s">
        <v>207</v>
      </c>
      <c r="L31" s="13" t="s">
        <v>228</v>
      </c>
      <c r="M31" s="12" t="s">
        <v>96</v>
      </c>
    </row>
    <row r="32" ht="36.75" customHeight="1" spans="1:13">
      <c r="A32" s="7">
        <v>1</v>
      </c>
      <c r="B32" s="7" t="s">
        <v>263</v>
      </c>
      <c r="C32" s="17" t="s">
        <v>264</v>
      </c>
      <c r="D32" s="8" t="s">
        <v>99</v>
      </c>
      <c r="E32" s="7" t="s">
        <v>265</v>
      </c>
      <c r="F32" s="9">
        <v>195</v>
      </c>
      <c r="G32" s="9">
        <v>65</v>
      </c>
      <c r="H32" s="18">
        <v>39</v>
      </c>
      <c r="I32" s="9">
        <v>81.4</v>
      </c>
      <c r="J32" s="18">
        <v>32.56</v>
      </c>
      <c r="K32" s="9">
        <v>71.56</v>
      </c>
      <c r="L32" s="34" t="s">
        <v>22</v>
      </c>
      <c r="M32" s="7" t="s">
        <v>23</v>
      </c>
    </row>
    <row r="33" ht="36.75" customHeight="1" spans="1:13">
      <c r="A33" s="7">
        <v>2</v>
      </c>
      <c r="B33" s="7" t="s">
        <v>266</v>
      </c>
      <c r="C33" s="17" t="s">
        <v>267</v>
      </c>
      <c r="D33" s="8" t="s">
        <v>99</v>
      </c>
      <c r="E33" s="7" t="s">
        <v>265</v>
      </c>
      <c r="F33" s="9">
        <v>207</v>
      </c>
      <c r="G33" s="9">
        <v>69</v>
      </c>
      <c r="H33" s="18">
        <v>41.4</v>
      </c>
      <c r="I33" s="9">
        <v>0</v>
      </c>
      <c r="J33" s="18">
        <v>0</v>
      </c>
      <c r="K33" s="9">
        <v>41.4</v>
      </c>
      <c r="L33" s="34" t="s">
        <v>26</v>
      </c>
      <c r="M33" s="6" t="s">
        <v>105</v>
      </c>
    </row>
    <row r="34" ht="36.75" customHeight="1" spans="1:13">
      <c r="A34" s="7">
        <v>3</v>
      </c>
      <c r="B34" s="7" t="s">
        <v>268</v>
      </c>
      <c r="C34" s="17" t="s">
        <v>269</v>
      </c>
      <c r="D34" s="8" t="s">
        <v>99</v>
      </c>
      <c r="E34" s="7" t="s">
        <v>265</v>
      </c>
      <c r="F34" s="9">
        <v>185</v>
      </c>
      <c r="G34" s="9">
        <v>61.6666666666667</v>
      </c>
      <c r="H34" s="18">
        <v>37</v>
      </c>
      <c r="I34" s="9">
        <v>0</v>
      </c>
      <c r="J34" s="18">
        <v>0</v>
      </c>
      <c r="K34" s="9">
        <v>37</v>
      </c>
      <c r="L34" s="34" t="s">
        <v>104</v>
      </c>
      <c r="M34" s="6" t="s">
        <v>105</v>
      </c>
    </row>
    <row r="35" ht="36.75" customHeight="1" spans="1:13">
      <c r="A35" s="12" t="s">
        <v>1</v>
      </c>
      <c r="B35" s="13" t="s">
        <v>2</v>
      </c>
      <c r="C35" s="13" t="s">
        <v>3</v>
      </c>
      <c r="D35" s="13" t="s">
        <v>4</v>
      </c>
      <c r="E35" s="13" t="s">
        <v>5</v>
      </c>
      <c r="F35" s="13" t="s">
        <v>6</v>
      </c>
      <c r="G35" s="13" t="s">
        <v>7</v>
      </c>
      <c r="H35" s="13" t="s">
        <v>205</v>
      </c>
      <c r="I35" s="13" t="s">
        <v>106</v>
      </c>
      <c r="J35" s="13" t="s">
        <v>206</v>
      </c>
      <c r="K35" s="13" t="s">
        <v>207</v>
      </c>
      <c r="L35" s="13" t="s">
        <v>95</v>
      </c>
      <c r="M35" s="12" t="s">
        <v>96</v>
      </c>
    </row>
    <row r="36" ht="36.75" customHeight="1" spans="1:13">
      <c r="A36" s="7">
        <v>1</v>
      </c>
      <c r="B36" s="7" t="s">
        <v>270</v>
      </c>
      <c r="C36" s="59" t="s">
        <v>271</v>
      </c>
      <c r="D36" s="8" t="s">
        <v>109</v>
      </c>
      <c r="E36" s="7" t="s">
        <v>272</v>
      </c>
      <c r="F36" s="7">
        <v>184</v>
      </c>
      <c r="G36" s="19">
        <f t="shared" ref="G36:G38" si="8">F36/3</f>
        <v>61.3333333333333</v>
      </c>
      <c r="H36" s="7">
        <f t="shared" ref="H36:H38" si="9">F36/3*0.6</f>
        <v>36.8</v>
      </c>
      <c r="I36" s="34" t="s">
        <v>90</v>
      </c>
      <c r="J36" s="32" t="s">
        <v>273</v>
      </c>
      <c r="K36" s="34" t="s">
        <v>29</v>
      </c>
      <c r="L36" s="34" t="s">
        <v>22</v>
      </c>
      <c r="M36" s="7" t="s">
        <v>23</v>
      </c>
    </row>
    <row r="37" ht="36.75" customHeight="1" spans="1:13">
      <c r="A37" s="7">
        <v>2</v>
      </c>
      <c r="B37" s="7" t="s">
        <v>274</v>
      </c>
      <c r="C37" s="59" t="s">
        <v>275</v>
      </c>
      <c r="D37" s="8" t="s">
        <v>109</v>
      </c>
      <c r="E37" s="7" t="s">
        <v>272</v>
      </c>
      <c r="F37" s="7">
        <v>206</v>
      </c>
      <c r="G37" s="19">
        <f t="shared" si="8"/>
        <v>68.6666666666667</v>
      </c>
      <c r="H37" s="7">
        <f t="shared" si="9"/>
        <v>41.2</v>
      </c>
      <c r="I37" s="34" t="s">
        <v>276</v>
      </c>
      <c r="J37" s="32" t="s">
        <v>276</v>
      </c>
      <c r="K37" s="34" t="s">
        <v>277</v>
      </c>
      <c r="L37" s="34" t="s">
        <v>26</v>
      </c>
      <c r="M37" s="6" t="s">
        <v>105</v>
      </c>
    </row>
    <row r="38" ht="36.75" customHeight="1" spans="1:13">
      <c r="A38" s="7">
        <v>3</v>
      </c>
      <c r="B38" s="7" t="s">
        <v>278</v>
      </c>
      <c r="C38" s="7" t="s">
        <v>279</v>
      </c>
      <c r="D38" s="8" t="s">
        <v>109</v>
      </c>
      <c r="E38" s="7" t="s">
        <v>272</v>
      </c>
      <c r="F38" s="7">
        <v>179.5</v>
      </c>
      <c r="G38" s="19">
        <f t="shared" si="8"/>
        <v>59.8333333333333</v>
      </c>
      <c r="H38" s="7">
        <f t="shared" si="9"/>
        <v>35.9</v>
      </c>
      <c r="I38" s="34" t="s">
        <v>276</v>
      </c>
      <c r="J38" s="32" t="s">
        <v>276</v>
      </c>
      <c r="K38" s="34" t="s">
        <v>280</v>
      </c>
      <c r="L38" s="34" t="s">
        <v>104</v>
      </c>
      <c r="M38" s="6" t="s">
        <v>105</v>
      </c>
    </row>
    <row r="39" ht="36.75" customHeight="1" spans="1:13">
      <c r="A39" s="12" t="s">
        <v>1</v>
      </c>
      <c r="B39" s="13" t="s">
        <v>2</v>
      </c>
      <c r="C39" s="13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H39" s="13" t="s">
        <v>205</v>
      </c>
      <c r="I39" s="13" t="s">
        <v>106</v>
      </c>
      <c r="J39" s="13" t="s">
        <v>206</v>
      </c>
      <c r="K39" s="13" t="s">
        <v>207</v>
      </c>
      <c r="L39" s="13" t="s">
        <v>95</v>
      </c>
      <c r="M39" s="12" t="s">
        <v>96</v>
      </c>
    </row>
    <row r="40" ht="36.75" customHeight="1" spans="1:13">
      <c r="A40" s="7">
        <v>1</v>
      </c>
      <c r="B40" s="7" t="s">
        <v>281</v>
      </c>
      <c r="C40" s="7" t="s">
        <v>282</v>
      </c>
      <c r="D40" s="8" t="s">
        <v>109</v>
      </c>
      <c r="E40" s="7" t="s">
        <v>258</v>
      </c>
      <c r="F40" s="7">
        <v>220</v>
      </c>
      <c r="G40" s="19">
        <f t="shared" ref="G40:G42" si="10">F40/3</f>
        <v>73.3333333333333</v>
      </c>
      <c r="H40" s="7">
        <f t="shared" ref="H40:H42" si="11">F40/3*0.6</f>
        <v>44</v>
      </c>
      <c r="I40" s="34" t="s">
        <v>80</v>
      </c>
      <c r="J40" s="32" t="s">
        <v>283</v>
      </c>
      <c r="K40" s="34" t="s">
        <v>284</v>
      </c>
      <c r="L40" s="34" t="s">
        <v>22</v>
      </c>
      <c r="M40" s="7" t="s">
        <v>23</v>
      </c>
    </row>
    <row r="41" ht="36.75" customHeight="1" spans="1:13">
      <c r="A41" s="7">
        <v>2</v>
      </c>
      <c r="B41" s="7" t="s">
        <v>285</v>
      </c>
      <c r="C41" s="7" t="s">
        <v>286</v>
      </c>
      <c r="D41" s="8" t="s">
        <v>109</v>
      </c>
      <c r="E41" s="7" t="s">
        <v>258</v>
      </c>
      <c r="F41" s="7">
        <v>214.5</v>
      </c>
      <c r="G41" s="19">
        <f t="shared" si="10"/>
        <v>71.5</v>
      </c>
      <c r="H41" s="7">
        <f t="shared" si="11"/>
        <v>42.9</v>
      </c>
      <c r="I41" s="34" t="s">
        <v>287</v>
      </c>
      <c r="J41" s="32" t="s">
        <v>288</v>
      </c>
      <c r="K41" s="34" t="s">
        <v>289</v>
      </c>
      <c r="L41" s="34" t="s">
        <v>26</v>
      </c>
      <c r="M41" s="7"/>
    </row>
    <row r="42" ht="36.75" customHeight="1" spans="1:13">
      <c r="A42" s="7">
        <v>3</v>
      </c>
      <c r="B42" s="7" t="s">
        <v>290</v>
      </c>
      <c r="C42" s="7" t="s">
        <v>291</v>
      </c>
      <c r="D42" s="8" t="s">
        <v>109</v>
      </c>
      <c r="E42" s="7" t="s">
        <v>258</v>
      </c>
      <c r="F42" s="7">
        <v>209</v>
      </c>
      <c r="G42" s="19">
        <f t="shared" si="10"/>
        <v>69.6666666666667</v>
      </c>
      <c r="H42" s="7">
        <f t="shared" si="11"/>
        <v>41.8</v>
      </c>
      <c r="I42" s="34" t="s">
        <v>292</v>
      </c>
      <c r="J42" s="32" t="s">
        <v>293</v>
      </c>
      <c r="K42" s="34" t="s">
        <v>294</v>
      </c>
      <c r="L42" s="34" t="s">
        <v>104</v>
      </c>
      <c r="M42" s="7"/>
    </row>
    <row r="43" s="1" customFormat="1" ht="36.75" customHeight="1" spans="1:13">
      <c r="A43" s="20" t="s">
        <v>1</v>
      </c>
      <c r="B43" s="20" t="s">
        <v>2</v>
      </c>
      <c r="C43" s="20" t="s">
        <v>3</v>
      </c>
      <c r="D43" s="20" t="s">
        <v>4</v>
      </c>
      <c r="E43" s="20" t="s">
        <v>5</v>
      </c>
      <c r="F43" s="20" t="s">
        <v>6</v>
      </c>
      <c r="G43" s="20" t="s">
        <v>127</v>
      </c>
      <c r="H43" s="20" t="s">
        <v>205</v>
      </c>
      <c r="I43" s="20" t="s">
        <v>94</v>
      </c>
      <c r="J43" s="20" t="s">
        <v>206</v>
      </c>
      <c r="K43" s="20" t="s">
        <v>207</v>
      </c>
      <c r="L43" s="20" t="s">
        <v>95</v>
      </c>
      <c r="M43" s="20" t="s">
        <v>96</v>
      </c>
    </row>
    <row r="44" ht="36.75" customHeight="1" spans="1:13">
      <c r="A44" s="21">
        <v>1</v>
      </c>
      <c r="B44" s="14" t="s">
        <v>295</v>
      </c>
      <c r="C44" s="22" t="s">
        <v>296</v>
      </c>
      <c r="D44" s="23" t="s">
        <v>130</v>
      </c>
      <c r="E44" s="21" t="s">
        <v>297</v>
      </c>
      <c r="F44" s="24">
        <v>185.5</v>
      </c>
      <c r="G44" s="25">
        <f t="shared" ref="G44:G46" si="12">F44/3</f>
        <v>61.8333333333333</v>
      </c>
      <c r="H44" s="25">
        <f t="shared" ref="H44:H46" si="13">G44*0.6</f>
        <v>37.1</v>
      </c>
      <c r="I44" s="25">
        <v>81</v>
      </c>
      <c r="J44" s="25">
        <f t="shared" ref="J44:J46" si="14">I44*0.4</f>
        <v>32.4</v>
      </c>
      <c r="K44" s="25">
        <f t="shared" ref="K44:K46" si="15">J44+H44</f>
        <v>69.5</v>
      </c>
      <c r="L44" s="35">
        <v>1</v>
      </c>
      <c r="M44" s="36" t="s">
        <v>23</v>
      </c>
    </row>
    <row r="45" ht="36.75" customHeight="1" spans="1:13">
      <c r="A45" s="21">
        <v>2</v>
      </c>
      <c r="B45" s="14" t="s">
        <v>298</v>
      </c>
      <c r="C45" s="22" t="s">
        <v>299</v>
      </c>
      <c r="D45" s="23" t="s">
        <v>130</v>
      </c>
      <c r="E45" s="21" t="s">
        <v>297</v>
      </c>
      <c r="F45" s="24">
        <v>177.5</v>
      </c>
      <c r="G45" s="25">
        <f t="shared" si="12"/>
        <v>59.1666666666667</v>
      </c>
      <c r="H45" s="25">
        <f t="shared" si="13"/>
        <v>35.5</v>
      </c>
      <c r="I45" s="25">
        <v>82.8</v>
      </c>
      <c r="J45" s="25">
        <f t="shared" si="14"/>
        <v>33.12</v>
      </c>
      <c r="K45" s="25">
        <f t="shared" si="15"/>
        <v>68.62</v>
      </c>
      <c r="L45" s="35" t="s">
        <v>26</v>
      </c>
      <c r="M45" s="21"/>
    </row>
    <row r="46" ht="36.75" customHeight="1" spans="1:13">
      <c r="A46" s="21">
        <v>3</v>
      </c>
      <c r="B46" s="14" t="s">
        <v>300</v>
      </c>
      <c r="C46" s="22" t="s">
        <v>301</v>
      </c>
      <c r="D46" s="23" t="s">
        <v>130</v>
      </c>
      <c r="E46" s="21" t="s">
        <v>297</v>
      </c>
      <c r="F46" s="24">
        <v>175.5</v>
      </c>
      <c r="G46" s="25">
        <f t="shared" si="12"/>
        <v>58.5</v>
      </c>
      <c r="H46" s="25">
        <f t="shared" si="13"/>
        <v>35.1</v>
      </c>
      <c r="I46" s="25">
        <v>80.4</v>
      </c>
      <c r="J46" s="25">
        <f t="shared" si="14"/>
        <v>32.16</v>
      </c>
      <c r="K46" s="25">
        <f t="shared" si="15"/>
        <v>67.26</v>
      </c>
      <c r="L46" s="35">
        <v>3</v>
      </c>
      <c r="M46" s="21"/>
    </row>
    <row r="47" ht="36.75" customHeight="1" spans="1:13">
      <c r="A47" s="20" t="s">
        <v>1</v>
      </c>
      <c r="B47" s="20" t="s">
        <v>2</v>
      </c>
      <c r="C47" s="20" t="s">
        <v>3</v>
      </c>
      <c r="D47" s="20" t="s">
        <v>4</v>
      </c>
      <c r="E47" s="20" t="s">
        <v>5</v>
      </c>
      <c r="F47" s="20" t="s">
        <v>6</v>
      </c>
      <c r="G47" s="20" t="s">
        <v>127</v>
      </c>
      <c r="H47" s="20" t="s">
        <v>205</v>
      </c>
      <c r="I47" s="20" t="s">
        <v>94</v>
      </c>
      <c r="J47" s="20" t="s">
        <v>206</v>
      </c>
      <c r="K47" s="20" t="s">
        <v>207</v>
      </c>
      <c r="L47" s="20" t="s">
        <v>95</v>
      </c>
      <c r="M47" s="20" t="s">
        <v>96</v>
      </c>
    </row>
    <row r="48" ht="36.75" customHeight="1" spans="1:13">
      <c r="A48" s="21">
        <v>1</v>
      </c>
      <c r="B48" s="14" t="s">
        <v>302</v>
      </c>
      <c r="C48" s="22" t="s">
        <v>303</v>
      </c>
      <c r="D48" s="23" t="s">
        <v>130</v>
      </c>
      <c r="E48" s="21" t="s">
        <v>304</v>
      </c>
      <c r="F48" s="24">
        <v>186</v>
      </c>
      <c r="G48" s="25">
        <f t="shared" ref="G48:G50" si="16">F48/3</f>
        <v>62</v>
      </c>
      <c r="H48" s="25">
        <f t="shared" ref="H48:H50" si="17">G48*0.6</f>
        <v>37.2</v>
      </c>
      <c r="I48" s="25">
        <v>80.6</v>
      </c>
      <c r="J48" s="25">
        <f t="shared" ref="J48:J50" si="18">I48*0.4</f>
        <v>32.24</v>
      </c>
      <c r="K48" s="25">
        <f t="shared" ref="K48:K50" si="19">J48+H48</f>
        <v>69.44</v>
      </c>
      <c r="L48" s="35" t="s">
        <v>22</v>
      </c>
      <c r="M48" s="36" t="s">
        <v>23</v>
      </c>
    </row>
    <row r="49" ht="36.75" customHeight="1" spans="1:13">
      <c r="A49" s="21">
        <v>2</v>
      </c>
      <c r="B49" s="14" t="s">
        <v>305</v>
      </c>
      <c r="C49" s="22" t="s">
        <v>306</v>
      </c>
      <c r="D49" s="23" t="s">
        <v>130</v>
      </c>
      <c r="E49" s="21" t="s">
        <v>304</v>
      </c>
      <c r="F49" s="24">
        <v>185</v>
      </c>
      <c r="G49" s="25">
        <f t="shared" si="16"/>
        <v>61.6666666666667</v>
      </c>
      <c r="H49" s="25">
        <f t="shared" si="17"/>
        <v>37</v>
      </c>
      <c r="I49" s="25">
        <v>80.6</v>
      </c>
      <c r="J49" s="25">
        <f t="shared" si="18"/>
        <v>32.24</v>
      </c>
      <c r="K49" s="25">
        <f t="shared" si="19"/>
        <v>69.24</v>
      </c>
      <c r="L49" s="35" t="s">
        <v>26</v>
      </c>
      <c r="M49" s="21"/>
    </row>
    <row r="50" ht="36.75" customHeight="1" spans="1:13">
      <c r="A50" s="21">
        <v>3</v>
      </c>
      <c r="B50" s="14" t="s">
        <v>307</v>
      </c>
      <c r="C50" s="22" t="s">
        <v>308</v>
      </c>
      <c r="D50" s="23" t="s">
        <v>130</v>
      </c>
      <c r="E50" s="21" t="s">
        <v>304</v>
      </c>
      <c r="F50" s="24">
        <v>191</v>
      </c>
      <c r="G50" s="25">
        <f t="shared" si="16"/>
        <v>63.6666666666667</v>
      </c>
      <c r="H50" s="25">
        <f t="shared" si="17"/>
        <v>38.2</v>
      </c>
      <c r="I50" s="25">
        <v>77</v>
      </c>
      <c r="J50" s="25">
        <f t="shared" si="18"/>
        <v>30.8</v>
      </c>
      <c r="K50" s="25">
        <f t="shared" si="19"/>
        <v>69</v>
      </c>
      <c r="L50" s="35" t="s">
        <v>104</v>
      </c>
      <c r="M50" s="21"/>
    </row>
    <row r="51" ht="36.75" customHeight="1" spans="1:13">
      <c r="A51" s="12" t="s">
        <v>1</v>
      </c>
      <c r="B51" s="13" t="s">
        <v>2</v>
      </c>
      <c r="C51" s="13" t="s">
        <v>3</v>
      </c>
      <c r="D51" s="13" t="s">
        <v>4</v>
      </c>
      <c r="E51" s="13" t="s">
        <v>5</v>
      </c>
      <c r="F51" s="13" t="s">
        <v>6</v>
      </c>
      <c r="G51" s="13" t="s">
        <v>7</v>
      </c>
      <c r="H51" s="13" t="s">
        <v>205</v>
      </c>
      <c r="I51" s="13" t="s">
        <v>106</v>
      </c>
      <c r="J51" s="13" t="s">
        <v>206</v>
      </c>
      <c r="K51" s="13" t="s">
        <v>309</v>
      </c>
      <c r="L51" s="13" t="s">
        <v>95</v>
      </c>
      <c r="M51" s="12" t="s">
        <v>96</v>
      </c>
    </row>
    <row r="52" ht="36.75" customHeight="1" spans="1:13">
      <c r="A52" s="7">
        <v>1</v>
      </c>
      <c r="B52" s="26" t="s">
        <v>310</v>
      </c>
      <c r="C52" s="26" t="s">
        <v>311</v>
      </c>
      <c r="D52" s="8" t="s">
        <v>153</v>
      </c>
      <c r="E52" s="7" t="s">
        <v>251</v>
      </c>
      <c r="F52" s="27">
        <v>190</v>
      </c>
      <c r="G52" s="28">
        <v>63.33</v>
      </c>
      <c r="H52" s="29">
        <v>38</v>
      </c>
      <c r="I52" s="9">
        <v>79.4</v>
      </c>
      <c r="J52" s="18">
        <v>31.76</v>
      </c>
      <c r="K52" s="34" t="s">
        <v>312</v>
      </c>
      <c r="L52" s="34" t="s">
        <v>22</v>
      </c>
      <c r="M52" s="7" t="s">
        <v>23</v>
      </c>
    </row>
    <row r="53" ht="36.75" customHeight="1" spans="1:13">
      <c r="A53" s="7">
        <v>2</v>
      </c>
      <c r="B53" s="26" t="s">
        <v>313</v>
      </c>
      <c r="C53" s="26" t="s">
        <v>314</v>
      </c>
      <c r="D53" s="8" t="s">
        <v>153</v>
      </c>
      <c r="E53" s="7" t="s">
        <v>251</v>
      </c>
      <c r="F53" s="27">
        <v>183</v>
      </c>
      <c r="G53" s="28">
        <v>61</v>
      </c>
      <c r="H53" s="29">
        <v>36.6</v>
      </c>
      <c r="I53" s="9">
        <v>78.8</v>
      </c>
      <c r="J53" s="18">
        <v>31.52</v>
      </c>
      <c r="K53" s="34" t="s">
        <v>315</v>
      </c>
      <c r="L53" s="34" t="s">
        <v>26</v>
      </c>
      <c r="M53" s="7"/>
    </row>
    <row r="54" ht="36.75" customHeight="1" spans="1:13">
      <c r="A54" s="7">
        <v>3</v>
      </c>
      <c r="B54" s="26" t="s">
        <v>316</v>
      </c>
      <c r="C54" s="26" t="s">
        <v>317</v>
      </c>
      <c r="D54" s="8" t="s">
        <v>153</v>
      </c>
      <c r="E54" s="7" t="s">
        <v>251</v>
      </c>
      <c r="F54" s="27">
        <v>175</v>
      </c>
      <c r="G54" s="28">
        <v>58.33</v>
      </c>
      <c r="H54" s="29">
        <v>35</v>
      </c>
      <c r="I54" s="9">
        <v>77.6</v>
      </c>
      <c r="J54" s="18">
        <v>31.04</v>
      </c>
      <c r="K54" s="34" t="s">
        <v>318</v>
      </c>
      <c r="L54" s="34" t="s">
        <v>104</v>
      </c>
      <c r="M54" s="7"/>
    </row>
    <row r="55" ht="36.75" customHeight="1" spans="1:13">
      <c r="A55" s="7">
        <v>4</v>
      </c>
      <c r="B55" s="26" t="s">
        <v>319</v>
      </c>
      <c r="C55" s="26" t="s">
        <v>320</v>
      </c>
      <c r="D55" s="8" t="s">
        <v>153</v>
      </c>
      <c r="E55" s="7" t="s">
        <v>251</v>
      </c>
      <c r="F55" s="27">
        <v>175</v>
      </c>
      <c r="G55" s="28">
        <v>58.33</v>
      </c>
      <c r="H55" s="29">
        <v>35</v>
      </c>
      <c r="I55" s="9">
        <v>0</v>
      </c>
      <c r="J55" s="18">
        <v>0</v>
      </c>
      <c r="K55" s="34" t="s">
        <v>321</v>
      </c>
      <c r="L55" s="34" t="s">
        <v>121</v>
      </c>
      <c r="M55" s="7" t="s">
        <v>105</v>
      </c>
    </row>
    <row r="56" ht="36.75" customHeight="1" spans="1:13">
      <c r="A56" s="12" t="s">
        <v>1</v>
      </c>
      <c r="B56" s="13" t="s">
        <v>2</v>
      </c>
      <c r="C56" s="13" t="s">
        <v>3</v>
      </c>
      <c r="D56" s="13" t="s">
        <v>4</v>
      </c>
      <c r="E56" s="13" t="s">
        <v>5</v>
      </c>
      <c r="F56" s="13" t="s">
        <v>6</v>
      </c>
      <c r="G56" s="13" t="s">
        <v>7</v>
      </c>
      <c r="H56" s="13" t="s">
        <v>205</v>
      </c>
      <c r="I56" s="13" t="s">
        <v>106</v>
      </c>
      <c r="J56" s="13" t="s">
        <v>206</v>
      </c>
      <c r="K56" s="13" t="s">
        <v>207</v>
      </c>
      <c r="L56" s="13" t="s">
        <v>95</v>
      </c>
      <c r="M56" s="12" t="s">
        <v>96</v>
      </c>
    </row>
    <row r="57" ht="36.75" customHeight="1" spans="1:13">
      <c r="A57" s="7">
        <v>1</v>
      </c>
      <c r="B57" s="7" t="s">
        <v>322</v>
      </c>
      <c r="C57" s="30" t="s">
        <v>323</v>
      </c>
      <c r="D57" s="8" t="s">
        <v>161</v>
      </c>
      <c r="E57" s="7" t="s">
        <v>272</v>
      </c>
      <c r="F57" s="31">
        <v>176</v>
      </c>
      <c r="G57" s="9">
        <f>F57/3</f>
        <v>58.6666666666667</v>
      </c>
      <c r="H57" s="32" t="s">
        <v>324</v>
      </c>
      <c r="I57" s="34" t="s">
        <v>83</v>
      </c>
      <c r="J57" s="32" t="s">
        <v>325</v>
      </c>
      <c r="K57" s="34" t="s">
        <v>326</v>
      </c>
      <c r="L57" s="34" t="s">
        <v>22</v>
      </c>
      <c r="M57" s="7" t="s">
        <v>23</v>
      </c>
    </row>
    <row r="58" ht="36.75" customHeight="1" spans="1:13">
      <c r="A58" s="7">
        <v>2</v>
      </c>
      <c r="B58" s="7" t="s">
        <v>327</v>
      </c>
      <c r="C58" s="30" t="s">
        <v>328</v>
      </c>
      <c r="D58" s="8" t="s">
        <v>161</v>
      </c>
      <c r="E58" s="7" t="s">
        <v>272</v>
      </c>
      <c r="F58" s="31">
        <v>168</v>
      </c>
      <c r="G58" s="7">
        <f>F58/3</f>
        <v>56</v>
      </c>
      <c r="H58" s="32" t="s">
        <v>283</v>
      </c>
      <c r="I58" s="34" t="s">
        <v>329</v>
      </c>
      <c r="J58" s="32" t="s">
        <v>330</v>
      </c>
      <c r="K58" s="34" t="s">
        <v>50</v>
      </c>
      <c r="L58" s="34" t="s">
        <v>26</v>
      </c>
      <c r="M58" s="7"/>
    </row>
    <row r="59" ht="36.75" customHeight="1" spans="1:13">
      <c r="A59" s="12" t="s">
        <v>1</v>
      </c>
      <c r="B59" s="13" t="s">
        <v>2</v>
      </c>
      <c r="C59" s="13" t="s">
        <v>3</v>
      </c>
      <c r="D59" s="13" t="s">
        <v>4</v>
      </c>
      <c r="E59" s="13" t="s">
        <v>5</v>
      </c>
      <c r="F59" s="13" t="s">
        <v>6</v>
      </c>
      <c r="G59" s="13" t="s">
        <v>7</v>
      </c>
      <c r="H59" s="13" t="s">
        <v>205</v>
      </c>
      <c r="I59" s="13" t="s">
        <v>106</v>
      </c>
      <c r="J59" s="13" t="s">
        <v>206</v>
      </c>
      <c r="K59" s="13" t="s">
        <v>207</v>
      </c>
      <c r="L59" s="13" t="s">
        <v>95</v>
      </c>
      <c r="M59" s="12" t="s">
        <v>96</v>
      </c>
    </row>
    <row r="60" ht="36.75" customHeight="1" spans="1:13">
      <c r="A60" s="7">
        <v>1</v>
      </c>
      <c r="B60" s="7" t="s">
        <v>331</v>
      </c>
      <c r="C60" s="7" t="s">
        <v>332</v>
      </c>
      <c r="D60" s="8" t="s">
        <v>185</v>
      </c>
      <c r="E60" s="7" t="s">
        <v>272</v>
      </c>
      <c r="F60" s="7">
        <v>193</v>
      </c>
      <c r="G60" s="7">
        <v>64.33</v>
      </c>
      <c r="H60" s="32" t="s">
        <v>333</v>
      </c>
      <c r="I60" s="34" t="s">
        <v>334</v>
      </c>
      <c r="J60" s="32" t="s">
        <v>335</v>
      </c>
      <c r="K60" s="32" t="s">
        <v>336</v>
      </c>
      <c r="L60" s="34" t="s">
        <v>22</v>
      </c>
      <c r="M60" s="7" t="s">
        <v>23</v>
      </c>
    </row>
    <row r="61" ht="36.75" customHeight="1" spans="1:13">
      <c r="A61" s="7">
        <v>2</v>
      </c>
      <c r="B61" s="7" t="s">
        <v>337</v>
      </c>
      <c r="C61" s="7" t="s">
        <v>338</v>
      </c>
      <c r="D61" s="8" t="s">
        <v>185</v>
      </c>
      <c r="E61" s="7" t="s">
        <v>272</v>
      </c>
      <c r="F61" s="7">
        <v>188</v>
      </c>
      <c r="G61" s="7">
        <v>62.67</v>
      </c>
      <c r="H61" s="32" t="s">
        <v>339</v>
      </c>
      <c r="I61" s="34" t="s">
        <v>340</v>
      </c>
      <c r="J61" s="32" t="s">
        <v>341</v>
      </c>
      <c r="K61" s="32" t="s">
        <v>342</v>
      </c>
      <c r="L61" s="34" t="s">
        <v>26</v>
      </c>
      <c r="M61" s="7"/>
    </row>
    <row r="62" ht="36.75" customHeight="1" spans="1:13">
      <c r="A62" s="7">
        <v>3</v>
      </c>
      <c r="B62" s="7" t="s">
        <v>343</v>
      </c>
      <c r="C62" s="7" t="s">
        <v>344</v>
      </c>
      <c r="D62" s="8" t="s">
        <v>185</v>
      </c>
      <c r="E62" s="7" t="s">
        <v>272</v>
      </c>
      <c r="F62" s="7">
        <v>190</v>
      </c>
      <c r="G62" s="7">
        <v>63.33</v>
      </c>
      <c r="H62" s="32" t="s">
        <v>345</v>
      </c>
      <c r="I62" s="34" t="s">
        <v>346</v>
      </c>
      <c r="J62" s="32" t="s">
        <v>347</v>
      </c>
      <c r="K62" s="32" t="s">
        <v>348</v>
      </c>
      <c r="L62" s="34" t="s">
        <v>104</v>
      </c>
      <c r="M62" s="7"/>
    </row>
  </sheetData>
  <mergeCells count="1">
    <mergeCell ref="A1:M1"/>
  </mergeCell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专业技术岗位</vt:lpstr>
      <vt:lpstr>管理岗位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没有蛀牙</cp:lastModifiedBy>
  <dcterms:created xsi:type="dcterms:W3CDTF">2006-09-16T00:00:00Z</dcterms:created>
  <dcterms:modified xsi:type="dcterms:W3CDTF">2022-07-25T07:14:51Z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030451464D12406A9352106256CDF7EA</vt:lpwstr>
  </property>
  <property fmtid="{D5CDD505-2E9C-101B-9397-08002B2CF9AE}" pid="3" name="KSOProductBuildVer">
    <vt:lpwstr>2052-11.1.0.11875</vt:lpwstr>
  </property>
</Properties>
</file>