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8800" windowHeight="12420" activeTab="5"/>
  </bookViews>
  <sheets>
    <sheet name="01" sheetId="8" r:id="rId1"/>
    <sheet name="02" sheetId="1" r:id="rId2"/>
    <sheet name="03" sheetId="5" r:id="rId3"/>
    <sheet name="05" sheetId="3" r:id="rId4"/>
    <sheet name="06" sheetId="6" r:id="rId5"/>
    <sheet name="07" sheetId="7" r:id="rId6"/>
  </sheets>
  <definedNames>
    <definedName name="_xlnm._FilterDatabase" localSheetId="1" hidden="1">'02'!$A$1:$P$6</definedName>
    <definedName name="_xlnm._FilterDatabase" localSheetId="3" hidden="1">'05'!$A$1:$P$5</definedName>
    <definedName name="_xlnm.Print_Titles" localSheetId="3">'05'!$1:$2</definedName>
  </definedNames>
  <calcPr calcId="144525"/>
</workbook>
</file>

<file path=xl/calcChain.xml><?xml version="1.0" encoding="utf-8"?>
<calcChain xmlns="http://schemas.openxmlformats.org/spreadsheetml/2006/main">
  <c r="N4" i="7" l="1"/>
  <c r="N5" i="7"/>
  <c r="N3" i="7"/>
  <c r="M4" i="7"/>
  <c r="M5" i="7"/>
  <c r="M3" i="7"/>
  <c r="N4" i="6"/>
  <c r="N5" i="6"/>
  <c r="N3" i="6"/>
  <c r="M4" i="6"/>
  <c r="M5" i="6"/>
  <c r="M3" i="6"/>
  <c r="M4" i="3"/>
  <c r="M5" i="3"/>
  <c r="M7" i="3"/>
  <c r="M6" i="3"/>
  <c r="M9" i="3"/>
  <c r="M8" i="3"/>
  <c r="M10" i="3"/>
  <c r="M11" i="3"/>
  <c r="M3" i="3"/>
  <c r="M4" i="5"/>
  <c r="M5" i="5"/>
  <c r="M3" i="5"/>
  <c r="N4" i="1"/>
  <c r="N3" i="1"/>
  <c r="J3" i="1"/>
  <c r="G3" i="1"/>
  <c r="H3" i="1" s="1"/>
  <c r="K3" i="1" s="1"/>
  <c r="M4" i="1" l="1"/>
  <c r="M3" i="1"/>
  <c r="K5" i="8"/>
  <c r="J4" i="8"/>
  <c r="J6" i="8"/>
  <c r="J3" i="8"/>
  <c r="J8" i="8"/>
  <c r="J7" i="8"/>
  <c r="J5" i="8"/>
  <c r="H4" i="8"/>
  <c r="K4" i="8" s="1"/>
  <c r="H6" i="8"/>
  <c r="K6" i="8" s="1"/>
  <c r="H5" i="8"/>
  <c r="G6" i="8"/>
  <c r="G3" i="8"/>
  <c r="H3" i="8" s="1"/>
  <c r="K3" i="8" s="1"/>
  <c r="G8" i="8"/>
  <c r="H8" i="8" s="1"/>
  <c r="K8" i="8" s="1"/>
  <c r="G7" i="8"/>
  <c r="H7" i="8" s="1"/>
  <c r="K7" i="8" s="1"/>
  <c r="G4" i="8"/>
  <c r="G5" i="8"/>
  <c r="J5" i="7" l="1"/>
  <c r="G5" i="7"/>
  <c r="H5" i="7" s="1"/>
  <c r="K5" i="7" s="1"/>
  <c r="J4" i="7"/>
  <c r="G4" i="7"/>
  <c r="H4" i="7" s="1"/>
  <c r="J3" i="7"/>
  <c r="G3" i="7"/>
  <c r="H3" i="7" s="1"/>
  <c r="K3" i="7" s="1"/>
  <c r="J5" i="6"/>
  <c r="G5" i="6"/>
  <c r="H5" i="6" s="1"/>
  <c r="J4" i="6"/>
  <c r="G4" i="6"/>
  <c r="H4" i="6" s="1"/>
  <c r="J3" i="6"/>
  <c r="G3" i="6"/>
  <c r="H3" i="6" s="1"/>
  <c r="K3" i="6" s="1"/>
  <c r="J9" i="3"/>
  <c r="J11" i="3"/>
  <c r="G11" i="3"/>
  <c r="H11" i="3" s="1"/>
  <c r="J4" i="5"/>
  <c r="G4" i="5"/>
  <c r="H4" i="5" s="1"/>
  <c r="J5" i="5"/>
  <c r="G5" i="5"/>
  <c r="H5" i="5" s="1"/>
  <c r="K5" i="5" s="1"/>
  <c r="N5" i="5" s="1"/>
  <c r="J3" i="5"/>
  <c r="G3" i="5"/>
  <c r="H3" i="5" s="1"/>
  <c r="G9" i="3"/>
  <c r="H9" i="3" s="1"/>
  <c r="K9" i="3" s="1"/>
  <c r="N9" i="3" s="1"/>
  <c r="J4" i="3"/>
  <c r="G4" i="3"/>
  <c r="H4" i="3" s="1"/>
  <c r="K4" i="3" s="1"/>
  <c r="N4" i="3" s="1"/>
  <c r="J7" i="3"/>
  <c r="G7" i="3"/>
  <c r="H7" i="3" s="1"/>
  <c r="J10" i="3"/>
  <c r="G10" i="3"/>
  <c r="H10" i="3" s="1"/>
  <c r="K10" i="3" s="1"/>
  <c r="N10" i="3" s="1"/>
  <c r="J5" i="3"/>
  <c r="G5" i="3"/>
  <c r="H5" i="3" s="1"/>
  <c r="J8" i="3"/>
  <c r="G8" i="3"/>
  <c r="H8" i="3" s="1"/>
  <c r="J6" i="3"/>
  <c r="G6" i="3"/>
  <c r="H6" i="3" s="1"/>
  <c r="J3" i="3"/>
  <c r="G3" i="3"/>
  <c r="H3" i="3" s="1"/>
  <c r="K3" i="3" s="1"/>
  <c r="N3" i="3" s="1"/>
  <c r="J6" i="1"/>
  <c r="G6" i="1"/>
  <c r="H6" i="1" s="1"/>
  <c r="J4" i="1"/>
  <c r="G4" i="1"/>
  <c r="H4" i="1" s="1"/>
  <c r="J5" i="1"/>
  <c r="G5" i="1"/>
  <c r="H5" i="1" s="1"/>
  <c r="K11" i="3" l="1"/>
  <c r="N11" i="3" s="1"/>
  <c r="K6" i="3"/>
  <c r="N6" i="3" s="1"/>
  <c r="K8" i="3"/>
  <c r="N8" i="3" s="1"/>
  <c r="K4" i="5"/>
  <c r="N4" i="5" s="1"/>
  <c r="K5" i="1"/>
  <c r="K6" i="1"/>
  <c r="K4" i="1"/>
  <c r="K4" i="7"/>
  <c r="K4" i="6"/>
  <c r="K5" i="6"/>
  <c r="K5" i="3"/>
  <c r="N5" i="3" s="1"/>
  <c r="K7" i="3"/>
  <c r="N7" i="3" s="1"/>
  <c r="K3" i="5"/>
  <c r="N3" i="5" s="1"/>
</calcChain>
</file>

<file path=xl/sharedStrings.xml><?xml version="1.0" encoding="utf-8"?>
<sst xmlns="http://schemas.openxmlformats.org/spreadsheetml/2006/main" count="242" uniqueCount="130">
  <si>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</si>
  <si>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</si>
  <si>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</si>
  <si>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</si>
  <si>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</si>
  <si>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</si>
  <si>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</si>
  <si>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</si>
  <si>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</si>
  <si>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</si>
  <si>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</si>
  <si>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建娜</t>
  </si>
  <si>
    <t>彭永波</t>
  </si>
  <si>
    <t>朱阳龙</t>
  </si>
  <si>
    <t>陈岩</t>
  </si>
  <si>
    <t>1152017901305</t>
  </si>
  <si>
    <t>1152017900906</t>
  </si>
  <si>
    <t>1152017901914</t>
  </si>
  <si>
    <t>1152017901528</t>
  </si>
  <si>
    <t>贵阳市城乡规划设计研究院</t>
  </si>
  <si>
    <t>02专业技术岗位</t>
    <phoneticPr fontId="17" type="noConversion"/>
  </si>
  <si>
    <t>张园园</t>
  </si>
  <si>
    <t>刘玉娇</t>
  </si>
  <si>
    <t>毛天阳</t>
  </si>
  <si>
    <t>1152017902111</t>
  </si>
  <si>
    <t>1152017901906</t>
  </si>
  <si>
    <t>1152017901419</t>
  </si>
  <si>
    <t>03专业技术岗位</t>
    <phoneticPr fontId="17" type="noConversion"/>
  </si>
  <si>
    <t>贵阳市城乡规划设计研究院</t>
    <phoneticPr fontId="17" type="noConversion"/>
  </si>
  <si>
    <t>05专业技术岗位</t>
    <phoneticPr fontId="17" type="noConversion"/>
  </si>
  <si>
    <t>路璐</t>
    <phoneticPr fontId="17" type="noConversion"/>
  </si>
  <si>
    <t>1152017901201</t>
    <phoneticPr fontId="17" type="noConversion"/>
  </si>
  <si>
    <t>何忠莉</t>
    <phoneticPr fontId="17" type="noConversion"/>
  </si>
  <si>
    <t>1152017900406</t>
    <phoneticPr fontId="17" type="noConversion"/>
  </si>
  <si>
    <t>林琳</t>
    <phoneticPr fontId="17" type="noConversion"/>
  </si>
  <si>
    <t>1152017903220</t>
    <phoneticPr fontId="17" type="noConversion"/>
  </si>
  <si>
    <t>敖宁谦</t>
    <phoneticPr fontId="17" type="noConversion"/>
  </si>
  <si>
    <t>1152017903001</t>
    <phoneticPr fontId="17" type="noConversion"/>
  </si>
  <si>
    <t>苏文龙</t>
    <phoneticPr fontId="17" type="noConversion"/>
  </si>
  <si>
    <t>1152017902806</t>
    <phoneticPr fontId="17" type="noConversion"/>
  </si>
  <si>
    <t>冯德懿</t>
    <phoneticPr fontId="17" type="noConversion"/>
  </si>
  <si>
    <t>1152017901526</t>
    <phoneticPr fontId="17" type="noConversion"/>
  </si>
  <si>
    <t>陆虹宇</t>
    <phoneticPr fontId="17" type="noConversion"/>
  </si>
  <si>
    <t>1152017902013</t>
    <phoneticPr fontId="17" type="noConversion"/>
  </si>
  <si>
    <t>向槠楠</t>
    <phoneticPr fontId="17" type="noConversion"/>
  </si>
  <si>
    <t>1152017901511</t>
    <phoneticPr fontId="17" type="noConversion"/>
  </si>
  <si>
    <t>胡圣</t>
    <phoneticPr fontId="17" type="noConversion"/>
  </si>
  <si>
    <t>1152017901521</t>
    <phoneticPr fontId="17" type="noConversion"/>
  </si>
  <si>
    <t>06专业技术岗位</t>
    <phoneticPr fontId="17" type="noConversion"/>
  </si>
  <si>
    <t>卿光园</t>
    <phoneticPr fontId="17" type="noConversion"/>
  </si>
  <si>
    <t>1152017901329</t>
    <phoneticPr fontId="17" type="noConversion"/>
  </si>
  <si>
    <t>杨兴艺</t>
    <phoneticPr fontId="17" type="noConversion"/>
  </si>
  <si>
    <t>1152017902023</t>
    <phoneticPr fontId="17" type="noConversion"/>
  </si>
  <si>
    <t>黎昌继</t>
    <phoneticPr fontId="17" type="noConversion"/>
  </si>
  <si>
    <t>1152017901722</t>
    <phoneticPr fontId="17" type="noConversion"/>
  </si>
  <si>
    <t>07专业技术岗位</t>
    <phoneticPr fontId="17" type="noConversion"/>
  </si>
  <si>
    <t>是</t>
    <phoneticPr fontId="17" type="noConversion"/>
  </si>
  <si>
    <t>李德欢</t>
    <phoneticPr fontId="17" type="noConversion"/>
  </si>
  <si>
    <t>1152017902306</t>
    <phoneticPr fontId="17" type="noConversion"/>
  </si>
  <si>
    <t>张宇潇</t>
    <phoneticPr fontId="17" type="noConversion"/>
  </si>
  <si>
    <t>1152017901607</t>
    <phoneticPr fontId="17" type="noConversion"/>
  </si>
  <si>
    <t>覃鹏</t>
    <phoneticPr fontId="17" type="noConversion"/>
  </si>
  <si>
    <t>1152017902206</t>
    <phoneticPr fontId="17" type="noConversion"/>
  </si>
  <si>
    <r>
      <t>7</t>
    </r>
    <r>
      <rPr>
        <sz val="11"/>
        <color theme="1"/>
        <rFont val="宋体"/>
        <family val="3"/>
        <charset val="134"/>
        <scheme val="minor"/>
      </rPr>
      <t>0</t>
    </r>
    <phoneticPr fontId="17" type="noConversion"/>
  </si>
  <si>
    <r>
      <t>6</t>
    </r>
    <r>
      <rPr>
        <sz val="11"/>
        <color theme="1"/>
        <rFont val="宋体"/>
        <family val="3"/>
        <charset val="134"/>
        <scheme val="minor"/>
      </rPr>
      <t>6</t>
    </r>
    <phoneticPr fontId="17" type="noConversion"/>
  </si>
  <si>
    <r>
      <t>7</t>
    </r>
    <r>
      <rPr>
        <sz val="11"/>
        <color theme="1"/>
        <rFont val="宋体"/>
        <family val="3"/>
        <charset val="134"/>
        <scheme val="minor"/>
      </rPr>
      <t>6</t>
    </r>
    <phoneticPr fontId="17" type="noConversion"/>
  </si>
  <si>
    <r>
      <t>8</t>
    </r>
    <r>
      <rPr>
        <sz val="11"/>
        <color theme="1"/>
        <rFont val="宋体"/>
        <family val="3"/>
        <charset val="134"/>
        <scheme val="minor"/>
      </rPr>
      <t>1</t>
    </r>
    <phoneticPr fontId="17" type="noConversion"/>
  </si>
  <si>
    <t>郑双焕</t>
  </si>
  <si>
    <t>陈贝贝</t>
  </si>
  <si>
    <t>李仲娟</t>
  </si>
  <si>
    <t>蔡滨竹</t>
  </si>
  <si>
    <t>龚雯</t>
  </si>
  <si>
    <t>田丽</t>
  </si>
  <si>
    <t>1152017901927</t>
  </si>
  <si>
    <t>1152017901112</t>
  </si>
  <si>
    <t>1152017902820</t>
  </si>
  <si>
    <t>1152017901730</t>
  </si>
  <si>
    <t>1152017900212</t>
  </si>
  <si>
    <t>1152017902217</t>
  </si>
  <si>
    <t>贵阳市城乡规划设计研究院面试成绩及进入体检环节人员名单</t>
    <phoneticPr fontId="18" type="noConversion"/>
  </si>
  <si>
    <t>单位</t>
    <phoneticPr fontId="18" type="noConversion"/>
  </si>
  <si>
    <t>报考岗位及代码</t>
    <phoneticPr fontId="18" type="noConversion"/>
  </si>
  <si>
    <t>笔试成绩</t>
    <phoneticPr fontId="18" type="noConversion"/>
  </si>
  <si>
    <t>笔试成绩（百分制）</t>
    <phoneticPr fontId="18" type="noConversion"/>
  </si>
  <si>
    <t>笔试成绩60%</t>
    <phoneticPr fontId="18" type="noConversion"/>
  </si>
  <si>
    <t>面试成绩</t>
    <phoneticPr fontId="18" type="noConversion"/>
  </si>
  <si>
    <t>面试成绩40%</t>
    <phoneticPr fontId="18" type="noConversion"/>
  </si>
  <si>
    <t>笔试、面试成绩</t>
    <phoneticPr fontId="18" type="noConversion"/>
  </si>
  <si>
    <t>综合排名</t>
    <phoneticPr fontId="18" type="noConversion"/>
  </si>
  <si>
    <t>是否进入体检</t>
    <phoneticPr fontId="18" type="noConversion"/>
  </si>
  <si>
    <t>01管理岗位</t>
    <phoneticPr fontId="18" type="noConversion"/>
  </si>
  <si>
    <t>01管理岗位</t>
    <phoneticPr fontId="18" type="noConversion"/>
  </si>
  <si>
    <t>87.6</t>
    <phoneticPr fontId="18" type="noConversion"/>
  </si>
  <si>
    <t>76</t>
    <phoneticPr fontId="18" type="noConversion"/>
  </si>
  <si>
    <t>73.6</t>
    <phoneticPr fontId="18" type="noConversion"/>
  </si>
  <si>
    <t>72</t>
    <phoneticPr fontId="18" type="noConversion"/>
  </si>
  <si>
    <t>74</t>
    <phoneticPr fontId="18" type="noConversion"/>
  </si>
  <si>
    <t>76.6</t>
    <phoneticPr fontId="18" type="noConversion"/>
  </si>
  <si>
    <t>1</t>
    <phoneticPr fontId="18" type="noConversion"/>
  </si>
  <si>
    <t>2</t>
    <phoneticPr fontId="18" type="noConversion"/>
  </si>
  <si>
    <t>是</t>
    <phoneticPr fontId="18" type="noConversion"/>
  </si>
  <si>
    <t>是</t>
    <phoneticPr fontId="18" type="noConversion"/>
  </si>
  <si>
    <t>面试成绩</t>
    <phoneticPr fontId="17" type="noConversion"/>
  </si>
  <si>
    <t>面试成绩30%</t>
    <phoneticPr fontId="17" type="noConversion"/>
  </si>
  <si>
    <t>笔试、专业测试、面试成绩</t>
    <phoneticPr fontId="17" type="noConversion"/>
  </si>
  <si>
    <t>综合排名</t>
    <phoneticPr fontId="17" type="noConversion"/>
  </si>
  <si>
    <t>是</t>
    <phoneticPr fontId="17" type="noConversion"/>
  </si>
  <si>
    <t>是否进入体检</t>
    <phoneticPr fontId="17" type="noConversion"/>
  </si>
  <si>
    <r>
      <t>8</t>
    </r>
    <r>
      <rPr>
        <sz val="11"/>
        <color theme="1"/>
        <rFont val="宋体"/>
        <family val="3"/>
        <charset val="134"/>
        <scheme val="minor"/>
      </rPr>
      <t>8</t>
    </r>
    <phoneticPr fontId="17" type="noConversion"/>
  </si>
  <si>
    <t>1</t>
    <phoneticPr fontId="17" type="noConversion"/>
  </si>
  <si>
    <t>弃考</t>
    <phoneticPr fontId="17" type="noConversion"/>
  </si>
  <si>
    <t>贵阳市城乡规划设计研究院面试成绩及进入体检环节人员名单</t>
    <phoneticPr fontId="17" type="noConversion"/>
  </si>
  <si>
    <t>面试成绩</t>
    <phoneticPr fontId="17" type="noConversion"/>
  </si>
  <si>
    <t>面试成绩30%</t>
    <phoneticPr fontId="17" type="noConversion"/>
  </si>
  <si>
    <t>综合排名</t>
    <phoneticPr fontId="17" type="noConversion"/>
  </si>
  <si>
    <t>是否进入体检</t>
    <phoneticPr fontId="17" type="noConversion"/>
  </si>
  <si>
    <t>面试成绩</t>
    <phoneticPr fontId="17" type="noConversion"/>
  </si>
  <si>
    <t>面试成绩30%</t>
    <phoneticPr fontId="17" type="noConversion"/>
  </si>
  <si>
    <t>笔试、专业测试、面试成绩</t>
    <phoneticPr fontId="17" type="noConversion"/>
  </si>
  <si>
    <t>综合排名</t>
    <phoneticPr fontId="17" type="noConversion"/>
  </si>
  <si>
    <t>是</t>
    <phoneticPr fontId="17" type="noConversion"/>
  </si>
  <si>
    <t>是</t>
    <phoneticPr fontId="17" type="noConversion"/>
  </si>
  <si>
    <t>是</t>
    <phoneticPr fontId="17" type="noConversion"/>
  </si>
  <si>
    <t>面试成绩30%</t>
    <phoneticPr fontId="17" type="noConversion"/>
  </si>
  <si>
    <t>3</t>
    <phoneticPr fontId="18" type="noConversion"/>
  </si>
  <si>
    <t>4</t>
    <phoneticPr fontId="18" type="noConversion"/>
  </si>
  <si>
    <t>6</t>
    <phoneticPr fontId="18" type="noConversion"/>
  </si>
  <si>
    <t>5</t>
    <phoneticPr fontId="18" type="noConversion"/>
  </si>
  <si>
    <t>2</t>
    <phoneticPr fontId="17" type="noConversion"/>
  </si>
  <si>
    <t>主动放弃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</si>
</sst>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_ "/>
    <numFmt numFmtId="178" formatCode="0.0_);[Red]\(0.0\)"/>
    <numFmt numFmtId="179" formatCode="0;[Red]0"/>
    <numFmt numFmtId="180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/>
    </xf>
    <xf numFmtId="178" fontId="7" fillId="0" borderId="2" xfId="1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80" fontId="21" fillId="0" borderId="2" xfId="0" applyNumberFormat="1" applyFont="1" applyFill="1" applyBorder="1" applyAlignment="1">
      <alignment horizontal="center" vertical="center" wrapText="1"/>
    </xf>
    <xf numFmtId="180" fontId="22" fillId="0" borderId="2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00" zoomScaleSheetLayoutView="100" workbookViewId="0">
      <selection activeCell="L7" sqref="L7"/>
    </sheetView>
  </sheetViews>
  <sheetFormatPr defaultRowHeight="13.5"/>
  <cols>
    <col min="1" max="1" width="5.625" customWidth="1"/>
    <col min="3" max="3" width="15.75" customWidth="1"/>
    <col min="4" max="4" width="24.375" customWidth="1"/>
    <col min="5" max="5" width="15.625" customWidth="1"/>
    <col min="7" max="7" width="9" style="48"/>
    <col min="8" max="8" width="9" style="52"/>
    <col min="11" max="11" width="9" style="56"/>
  </cols>
  <sheetData>
    <row r="1" spans="1:16" ht="64.5" customHeight="1">
      <c r="A1" s="60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ht="48" customHeight="1">
      <c r="A2" s="33" t="s">
        <v>0</v>
      </c>
      <c r="B2" s="34" t="s">
        <v>1</v>
      </c>
      <c r="C2" s="34" t="s">
        <v>2</v>
      </c>
      <c r="D2" s="34" t="s">
        <v>80</v>
      </c>
      <c r="E2" s="34" t="s">
        <v>81</v>
      </c>
      <c r="F2" s="34" t="s">
        <v>82</v>
      </c>
      <c r="G2" s="45" t="s">
        <v>83</v>
      </c>
      <c r="H2" s="49" t="s">
        <v>84</v>
      </c>
      <c r="I2" s="6" t="s">
        <v>85</v>
      </c>
      <c r="J2" s="35" t="s">
        <v>86</v>
      </c>
      <c r="K2" s="53" t="s">
        <v>87</v>
      </c>
      <c r="L2" s="6" t="s">
        <v>88</v>
      </c>
      <c r="M2" s="11" t="s">
        <v>89</v>
      </c>
      <c r="N2" s="44"/>
      <c r="O2" s="44"/>
      <c r="P2" s="44"/>
    </row>
    <row r="3" spans="1:16" ht="30" customHeight="1">
      <c r="A3" s="16">
        <v>1</v>
      </c>
      <c r="B3" s="16" t="s">
        <v>70</v>
      </c>
      <c r="C3" s="37" t="s">
        <v>76</v>
      </c>
      <c r="D3" s="16" t="s">
        <v>19</v>
      </c>
      <c r="E3" s="16" t="s">
        <v>91</v>
      </c>
      <c r="F3" s="16">
        <v>172.5</v>
      </c>
      <c r="G3" s="46">
        <f t="shared" ref="G3:G8" si="0">F3/3</f>
        <v>57.5</v>
      </c>
      <c r="H3" s="50">
        <f t="shared" ref="H3:H8" si="1">G3*0.6</f>
        <v>34.5</v>
      </c>
      <c r="I3" s="27" t="s">
        <v>92</v>
      </c>
      <c r="J3" s="36">
        <f t="shared" ref="J3:J8" si="2">I3*0.4</f>
        <v>35.04</v>
      </c>
      <c r="K3" s="27">
        <f t="shared" ref="K3:K8" si="3">H3+J3</f>
        <v>69.539999999999992</v>
      </c>
      <c r="L3" s="27" t="s">
        <v>98</v>
      </c>
      <c r="M3" s="28" t="s">
        <v>100</v>
      </c>
      <c r="N3" s="38"/>
      <c r="O3" s="38"/>
      <c r="P3" s="39"/>
    </row>
    <row r="4" spans="1:16" ht="30" customHeight="1">
      <c r="A4" s="16">
        <v>2</v>
      </c>
      <c r="B4" s="16" t="s">
        <v>68</v>
      </c>
      <c r="C4" s="37" t="s">
        <v>74</v>
      </c>
      <c r="D4" s="16" t="s">
        <v>19</v>
      </c>
      <c r="E4" s="16" t="s">
        <v>91</v>
      </c>
      <c r="F4" s="16">
        <v>197.5</v>
      </c>
      <c r="G4" s="46">
        <f t="shared" si="0"/>
        <v>65.833333333333329</v>
      </c>
      <c r="H4" s="50">
        <f t="shared" si="1"/>
        <v>39.499999999999993</v>
      </c>
      <c r="I4" s="27" t="s">
        <v>96</v>
      </c>
      <c r="J4" s="36">
        <f t="shared" si="2"/>
        <v>29.6</v>
      </c>
      <c r="K4" s="27">
        <f t="shared" si="3"/>
        <v>69.099999999999994</v>
      </c>
      <c r="L4" s="27" t="s">
        <v>99</v>
      </c>
      <c r="M4" s="28" t="s">
        <v>101</v>
      </c>
      <c r="N4" s="38"/>
      <c r="O4" s="38"/>
      <c r="P4" s="39"/>
    </row>
    <row r="5" spans="1:16" ht="30" customHeight="1">
      <c r="A5" s="16">
        <v>3</v>
      </c>
      <c r="B5" s="16" t="s">
        <v>67</v>
      </c>
      <c r="C5" s="37" t="s">
        <v>73</v>
      </c>
      <c r="D5" s="16" t="s">
        <v>19</v>
      </c>
      <c r="E5" s="16" t="s">
        <v>90</v>
      </c>
      <c r="F5" s="16">
        <v>198</v>
      </c>
      <c r="G5" s="46">
        <f t="shared" si="0"/>
        <v>66</v>
      </c>
      <c r="H5" s="50">
        <f t="shared" si="1"/>
        <v>39.6</v>
      </c>
      <c r="I5" s="27" t="s">
        <v>94</v>
      </c>
      <c r="J5" s="36">
        <f t="shared" si="2"/>
        <v>29.439999999999998</v>
      </c>
      <c r="K5" s="27">
        <f t="shared" si="3"/>
        <v>69.039999999999992</v>
      </c>
      <c r="L5" s="27" t="s">
        <v>124</v>
      </c>
      <c r="M5" s="28"/>
      <c r="N5" s="38"/>
      <c r="O5" s="38"/>
      <c r="P5" s="39"/>
    </row>
    <row r="6" spans="1:16" ht="30" customHeight="1">
      <c r="A6" s="16">
        <v>4</v>
      </c>
      <c r="B6" s="16" t="s">
        <v>69</v>
      </c>
      <c r="C6" s="37" t="s">
        <v>75</v>
      </c>
      <c r="D6" s="16" t="s">
        <v>19</v>
      </c>
      <c r="E6" s="16" t="s">
        <v>91</v>
      </c>
      <c r="F6" s="16">
        <v>181.5</v>
      </c>
      <c r="G6" s="46">
        <f t="shared" si="0"/>
        <v>60.5</v>
      </c>
      <c r="H6" s="50">
        <f t="shared" si="1"/>
        <v>36.299999999999997</v>
      </c>
      <c r="I6" s="27" t="s">
        <v>93</v>
      </c>
      <c r="J6" s="36">
        <f t="shared" si="2"/>
        <v>30.400000000000002</v>
      </c>
      <c r="K6" s="27">
        <f t="shared" si="3"/>
        <v>66.7</v>
      </c>
      <c r="L6" s="27" t="s">
        <v>125</v>
      </c>
      <c r="M6" s="28"/>
      <c r="N6" s="38"/>
      <c r="O6" s="38"/>
      <c r="P6" s="39"/>
    </row>
    <row r="7" spans="1:16" ht="30" customHeight="1">
      <c r="A7" s="16">
        <v>5</v>
      </c>
      <c r="B7" s="16" t="s">
        <v>72</v>
      </c>
      <c r="C7" s="37" t="s">
        <v>78</v>
      </c>
      <c r="D7" s="16" t="s">
        <v>19</v>
      </c>
      <c r="E7" s="16" t="s">
        <v>91</v>
      </c>
      <c r="F7" s="16">
        <v>171.5</v>
      </c>
      <c r="G7" s="46">
        <f t="shared" si="0"/>
        <v>57.166666666666664</v>
      </c>
      <c r="H7" s="50">
        <f t="shared" si="1"/>
        <v>34.299999999999997</v>
      </c>
      <c r="I7" s="27" t="s">
        <v>97</v>
      </c>
      <c r="J7" s="36">
        <f t="shared" si="2"/>
        <v>30.64</v>
      </c>
      <c r="K7" s="27">
        <f t="shared" si="3"/>
        <v>64.94</v>
      </c>
      <c r="L7" s="27" t="s">
        <v>127</v>
      </c>
      <c r="M7" s="28"/>
      <c r="N7" s="38"/>
      <c r="O7" s="38"/>
      <c r="P7" s="39"/>
    </row>
    <row r="8" spans="1:16" ht="30" customHeight="1">
      <c r="A8" s="16">
        <v>6</v>
      </c>
      <c r="B8" s="16" t="s">
        <v>71</v>
      </c>
      <c r="C8" s="37" t="s">
        <v>77</v>
      </c>
      <c r="D8" s="16" t="s">
        <v>19</v>
      </c>
      <c r="E8" s="16" t="s">
        <v>91</v>
      </c>
      <c r="F8" s="16">
        <v>172</v>
      </c>
      <c r="G8" s="46">
        <f t="shared" si="0"/>
        <v>57.333333333333336</v>
      </c>
      <c r="H8" s="50">
        <f t="shared" si="1"/>
        <v>34.4</v>
      </c>
      <c r="I8" s="27" t="s">
        <v>95</v>
      </c>
      <c r="J8" s="36">
        <f t="shared" si="2"/>
        <v>28.8</v>
      </c>
      <c r="K8" s="27">
        <f t="shared" si="3"/>
        <v>63.2</v>
      </c>
      <c r="L8" s="27" t="s">
        <v>126</v>
      </c>
      <c r="M8" s="28"/>
      <c r="N8" s="38"/>
      <c r="O8" s="38"/>
      <c r="P8" s="39"/>
    </row>
    <row r="9" spans="1:16" ht="29.25" customHeight="1">
      <c r="A9" s="40"/>
      <c r="B9" s="40"/>
      <c r="C9" s="40"/>
      <c r="D9" s="40"/>
      <c r="E9" s="40"/>
      <c r="F9" s="40"/>
      <c r="G9" s="47"/>
      <c r="H9" s="51"/>
      <c r="I9" s="43"/>
      <c r="J9" s="43"/>
      <c r="K9" s="55"/>
      <c r="L9" s="43"/>
      <c r="M9" s="42"/>
      <c r="N9" s="43"/>
      <c r="O9" s="43"/>
      <c r="P9" s="41"/>
    </row>
  </sheetData>
  <sortState ref="A3:M8">
    <sortCondition descending="1" ref="K3:K8"/>
  </sortState>
  <mergeCells count="1">
    <mergeCell ref="A1:M1"/>
  </mergeCells>
  <phoneticPr fontId="18" type="noConversion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view="pageBreakPreview" zoomScaleNormal="115" zoomScaleSheetLayoutView="100" workbookViewId="0">
      <selection activeCell="P13" sqref="P13"/>
    </sheetView>
  </sheetViews>
  <sheetFormatPr defaultColWidth="9" defaultRowHeight="13.5"/>
  <cols>
    <col min="1" max="1" width="4.5" customWidth="1"/>
    <col min="2" max="2" width="8.25" customWidth="1"/>
    <col min="3" max="3" width="14.625" customWidth="1"/>
    <col min="4" max="4" width="25.25" customWidth="1"/>
    <col min="5" max="5" width="16.125" customWidth="1"/>
    <col min="6" max="6" width="9" customWidth="1"/>
    <col min="7" max="8" width="10.25" style="3" customWidth="1"/>
    <col min="9" max="13" width="9" style="3"/>
    <col min="14" max="14" width="11.25" style="57" customWidth="1"/>
    <col min="15" max="15" width="5.5" style="3" customWidth="1"/>
    <col min="16" max="16" width="8.625" style="3" customWidth="1"/>
  </cols>
  <sheetData>
    <row r="1" spans="1:16" ht="48.75" customHeight="1">
      <c r="A1" s="61" t="s">
        <v>111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1" customFormat="1" ht="37.1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102</v>
      </c>
      <c r="M2" s="6" t="s">
        <v>103</v>
      </c>
      <c r="N2" s="53" t="s">
        <v>104</v>
      </c>
      <c r="O2" s="6" t="s">
        <v>105</v>
      </c>
      <c r="P2" s="11" t="s">
        <v>107</v>
      </c>
    </row>
    <row r="3" spans="1:16" ht="37.15" customHeight="1">
      <c r="A3" s="16">
        <v>1</v>
      </c>
      <c r="B3" s="16" t="s">
        <v>11</v>
      </c>
      <c r="C3" s="16" t="s">
        <v>15</v>
      </c>
      <c r="D3" s="16" t="s">
        <v>19</v>
      </c>
      <c r="E3" s="16" t="s">
        <v>20</v>
      </c>
      <c r="F3" s="16">
        <v>173</v>
      </c>
      <c r="G3" s="17">
        <f t="shared" ref="G3" si="0">F3/3</f>
        <v>57.666666666666664</v>
      </c>
      <c r="H3" s="17">
        <f t="shared" ref="H3" si="1">G3*0.3</f>
        <v>17.299999999999997</v>
      </c>
      <c r="I3" s="27" t="s">
        <v>108</v>
      </c>
      <c r="J3" s="17">
        <f t="shared" ref="J3" si="2">I3*0.4</f>
        <v>35.200000000000003</v>
      </c>
      <c r="K3" s="17">
        <f t="shared" ref="K3" si="3">H3+J3</f>
        <v>52.5</v>
      </c>
      <c r="L3" s="17">
        <v>81.8</v>
      </c>
      <c r="M3" s="17">
        <f>L3*0.3</f>
        <v>24.54</v>
      </c>
      <c r="N3" s="46">
        <f>K3+M3</f>
        <v>77.039999999999992</v>
      </c>
      <c r="O3" s="27" t="s">
        <v>109</v>
      </c>
      <c r="P3" s="28" t="s">
        <v>106</v>
      </c>
    </row>
    <row r="4" spans="1:16" ht="37.15" customHeight="1">
      <c r="A4" s="16">
        <v>2</v>
      </c>
      <c r="B4" s="16" t="s">
        <v>13</v>
      </c>
      <c r="C4" s="16" t="s">
        <v>17</v>
      </c>
      <c r="D4" s="16" t="s">
        <v>19</v>
      </c>
      <c r="E4" s="16" t="s">
        <v>20</v>
      </c>
      <c r="F4" s="16">
        <v>164</v>
      </c>
      <c r="G4" s="17">
        <f t="shared" ref="G4:G6" si="4">F4/3</f>
        <v>54.666666666666664</v>
      </c>
      <c r="H4" s="17">
        <f t="shared" ref="H4:H6" si="5">G4*0.3</f>
        <v>16.399999999999999</v>
      </c>
      <c r="I4" s="18">
        <v>87</v>
      </c>
      <c r="J4" s="17">
        <f t="shared" ref="J4:J6" si="6">I4*0.4</f>
        <v>34.800000000000004</v>
      </c>
      <c r="K4" s="17">
        <f t="shared" ref="K4:K6" si="7">H4+J4</f>
        <v>51.2</v>
      </c>
      <c r="L4" s="17">
        <v>77.599999999999994</v>
      </c>
      <c r="M4" s="17">
        <f t="shared" ref="M4" si="8">L4*0.3</f>
        <v>23.279999999999998</v>
      </c>
      <c r="N4" s="46">
        <f>K4+M4</f>
        <v>74.48</v>
      </c>
      <c r="O4" s="27" t="s">
        <v>128</v>
      </c>
      <c r="P4" s="28"/>
    </row>
    <row r="5" spans="1:16" ht="37.15" customHeight="1">
      <c r="A5" s="16">
        <v>3</v>
      </c>
      <c r="B5" s="16" t="s">
        <v>12</v>
      </c>
      <c r="C5" s="16" t="s">
        <v>16</v>
      </c>
      <c r="D5" s="16" t="s">
        <v>19</v>
      </c>
      <c r="E5" s="16" t="s">
        <v>20</v>
      </c>
      <c r="F5" s="16">
        <v>170.5</v>
      </c>
      <c r="G5" s="17">
        <f t="shared" si="4"/>
        <v>56.833333333333336</v>
      </c>
      <c r="H5" s="17">
        <f t="shared" si="5"/>
        <v>17.05</v>
      </c>
      <c r="I5" s="27" t="s">
        <v>64</v>
      </c>
      <c r="J5" s="17">
        <f t="shared" si="6"/>
        <v>26.400000000000002</v>
      </c>
      <c r="K5" s="17">
        <f t="shared" si="7"/>
        <v>43.45</v>
      </c>
      <c r="L5" s="46"/>
      <c r="M5" s="17"/>
      <c r="N5" s="54"/>
      <c r="O5" s="27"/>
      <c r="P5" s="28" t="s">
        <v>129</v>
      </c>
    </row>
    <row r="6" spans="1:16" ht="37.15" customHeight="1">
      <c r="A6" s="16">
        <v>4</v>
      </c>
      <c r="B6" s="16" t="s">
        <v>14</v>
      </c>
      <c r="C6" s="16" t="s">
        <v>18</v>
      </c>
      <c r="D6" s="16" t="s">
        <v>19</v>
      </c>
      <c r="E6" s="16" t="s">
        <v>20</v>
      </c>
      <c r="F6" s="16">
        <v>154.5</v>
      </c>
      <c r="G6" s="17">
        <f t="shared" si="4"/>
        <v>51.5</v>
      </c>
      <c r="H6" s="17">
        <f t="shared" si="5"/>
        <v>15.45</v>
      </c>
      <c r="I6" s="27" t="s">
        <v>63</v>
      </c>
      <c r="J6" s="17">
        <f t="shared" si="6"/>
        <v>28</v>
      </c>
      <c r="K6" s="17">
        <f t="shared" si="7"/>
        <v>43.45</v>
      </c>
      <c r="L6" s="46"/>
      <c r="M6" s="17"/>
      <c r="N6" s="54"/>
      <c r="O6" s="27"/>
      <c r="P6" s="28" t="s">
        <v>110</v>
      </c>
    </row>
  </sheetData>
  <sortState ref="A3:M10">
    <sortCondition descending="1" ref="K3:K10"/>
  </sortState>
  <mergeCells count="1">
    <mergeCell ref="A1:P1"/>
  </mergeCells>
  <phoneticPr fontId="17" type="noConversion"/>
  <pageMargins left="0.75" right="0.75" top="1" bottom="1" header="0.5" footer="0.5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view="pageBreakPreview" zoomScaleNormal="100" zoomScaleSheetLayoutView="100" workbookViewId="0">
      <selection sqref="A1:P1"/>
    </sheetView>
  </sheetViews>
  <sheetFormatPr defaultRowHeight="13.5"/>
  <cols>
    <col min="1" max="1" width="4.625" customWidth="1"/>
    <col min="2" max="2" width="8.25" customWidth="1"/>
    <col min="3" max="3" width="15.375" customWidth="1"/>
    <col min="4" max="4" width="24.25" customWidth="1"/>
    <col min="5" max="5" width="16" customWidth="1"/>
    <col min="6" max="6" width="9" customWidth="1"/>
    <col min="7" max="7" width="11.5" customWidth="1"/>
    <col min="8" max="8" width="12" customWidth="1"/>
    <col min="10" max="10" width="10.875" customWidth="1"/>
    <col min="11" max="11" width="12.25" customWidth="1"/>
    <col min="12" max="12" width="9.375" customWidth="1"/>
    <col min="13" max="13" width="12.25" customWidth="1"/>
    <col min="14" max="14" width="11.625" style="56" customWidth="1"/>
    <col min="15" max="15" width="6.5" style="56" customWidth="1"/>
    <col min="16" max="16" width="9.25" style="56" customWidth="1"/>
  </cols>
  <sheetData>
    <row r="1" spans="1:16" ht="47.25" customHeight="1">
      <c r="A1" s="61" t="s">
        <v>111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22" customFormat="1" ht="43.5" customHeight="1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112</v>
      </c>
      <c r="M2" s="21" t="s">
        <v>113</v>
      </c>
      <c r="N2" s="58" t="s">
        <v>104</v>
      </c>
      <c r="O2" s="58" t="s">
        <v>114</v>
      </c>
      <c r="P2" s="59" t="s">
        <v>115</v>
      </c>
    </row>
    <row r="3" spans="1:16" ht="46.5" customHeight="1">
      <c r="A3" s="16">
        <v>1</v>
      </c>
      <c r="B3" s="16" t="s">
        <v>21</v>
      </c>
      <c r="C3" s="16" t="s">
        <v>24</v>
      </c>
      <c r="D3" s="16" t="s">
        <v>19</v>
      </c>
      <c r="E3" s="16" t="s">
        <v>27</v>
      </c>
      <c r="F3" s="16">
        <v>194</v>
      </c>
      <c r="G3" s="17">
        <f>F3/3</f>
        <v>64.666666666666671</v>
      </c>
      <c r="H3" s="17">
        <f>G3*0.3</f>
        <v>19.400000000000002</v>
      </c>
      <c r="I3" s="27" t="s">
        <v>66</v>
      </c>
      <c r="J3" s="17">
        <f>I3*0.4</f>
        <v>32.4</v>
      </c>
      <c r="K3" s="17">
        <f>H3+J3</f>
        <v>51.8</v>
      </c>
      <c r="L3" s="17">
        <v>82</v>
      </c>
      <c r="M3" s="17">
        <f>L3*0.3</f>
        <v>24.599999999999998</v>
      </c>
      <c r="N3" s="46">
        <f>K3+M3</f>
        <v>76.399999999999991</v>
      </c>
      <c r="O3" s="54">
        <v>1</v>
      </c>
      <c r="P3" s="54" t="s">
        <v>56</v>
      </c>
    </row>
    <row r="4" spans="1:16" ht="46.5" customHeight="1">
      <c r="A4" s="16">
        <v>2</v>
      </c>
      <c r="B4" s="16" t="s">
        <v>23</v>
      </c>
      <c r="C4" s="16" t="s">
        <v>26</v>
      </c>
      <c r="D4" s="16" t="s">
        <v>19</v>
      </c>
      <c r="E4" s="16" t="s">
        <v>27</v>
      </c>
      <c r="F4" s="16">
        <v>169</v>
      </c>
      <c r="G4" s="17">
        <f>F4/3</f>
        <v>56.333333333333336</v>
      </c>
      <c r="H4" s="17">
        <f>G4*0.3</f>
        <v>16.899999999999999</v>
      </c>
      <c r="I4" s="27" t="s">
        <v>65</v>
      </c>
      <c r="J4" s="17">
        <f>I4*0.4</f>
        <v>30.400000000000002</v>
      </c>
      <c r="K4" s="17">
        <f>H4+J4</f>
        <v>47.3</v>
      </c>
      <c r="L4" s="17">
        <v>77.599999999999994</v>
      </c>
      <c r="M4" s="17">
        <f>L4*0.3</f>
        <v>23.279999999999998</v>
      </c>
      <c r="N4" s="46">
        <f>K4+M4</f>
        <v>70.58</v>
      </c>
      <c r="O4" s="54">
        <v>2</v>
      </c>
      <c r="P4" s="54"/>
    </row>
    <row r="5" spans="1:16" ht="46.5" customHeight="1">
      <c r="A5" s="16">
        <v>3</v>
      </c>
      <c r="B5" s="16" t="s">
        <v>22</v>
      </c>
      <c r="C5" s="16" t="s">
        <v>25</v>
      </c>
      <c r="D5" s="16" t="s">
        <v>19</v>
      </c>
      <c r="E5" s="16" t="s">
        <v>27</v>
      </c>
      <c r="F5" s="16">
        <v>191</v>
      </c>
      <c r="G5" s="17">
        <f>F5/3</f>
        <v>63.666666666666664</v>
      </c>
      <c r="H5" s="17">
        <f>G5*0.3</f>
        <v>19.099999999999998</v>
      </c>
      <c r="I5" s="27" t="s">
        <v>64</v>
      </c>
      <c r="J5" s="17">
        <f>I5*0.4</f>
        <v>26.400000000000002</v>
      </c>
      <c r="K5" s="17">
        <f>H5+J5</f>
        <v>45.5</v>
      </c>
      <c r="L5" s="17">
        <v>79.599999999999994</v>
      </c>
      <c r="M5" s="17">
        <f>L5*0.3</f>
        <v>23.88</v>
      </c>
      <c r="N5" s="46">
        <f>K5+M5</f>
        <v>69.38</v>
      </c>
      <c r="O5" s="54">
        <v>3</v>
      </c>
      <c r="P5" s="54"/>
    </row>
  </sheetData>
  <sortState ref="A2:P5">
    <sortCondition descending="1" ref="K2:K5"/>
  </sortState>
  <mergeCells count="1">
    <mergeCell ref="A1:P1"/>
  </mergeCells>
  <phoneticPr fontId="17" type="noConversion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view="pageBreakPreview" zoomScaleNormal="100" workbookViewId="0">
      <selection sqref="A1:P1"/>
    </sheetView>
  </sheetViews>
  <sheetFormatPr defaultColWidth="9" defaultRowHeight="13.5"/>
  <cols>
    <col min="1" max="1" width="4.75" customWidth="1"/>
    <col min="2" max="2" width="6.125" customWidth="1"/>
    <col min="3" max="3" width="13.75" style="2" customWidth="1"/>
    <col min="4" max="4" width="22.875" customWidth="1"/>
    <col min="5" max="5" width="13.75" customWidth="1"/>
    <col min="6" max="6" width="9.375" customWidth="1"/>
    <col min="7" max="7" width="9.5" style="3" customWidth="1"/>
    <col min="8" max="8" width="9.75" style="3" customWidth="1"/>
    <col min="9" max="11" width="9" style="3"/>
    <col min="12" max="14" width="8.25" style="30" customWidth="1"/>
    <col min="15" max="15" width="5.75" style="30" customWidth="1"/>
    <col min="16" max="16" width="9" style="30" customWidth="1"/>
  </cols>
  <sheetData>
    <row r="1" spans="1:16" ht="45.75" customHeight="1">
      <c r="A1" s="62" t="s">
        <v>111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1" customFormat="1" ht="38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116</v>
      </c>
      <c r="M2" s="6" t="s">
        <v>117</v>
      </c>
      <c r="N2" s="6" t="s">
        <v>118</v>
      </c>
      <c r="O2" s="6" t="s">
        <v>119</v>
      </c>
      <c r="P2" s="11" t="s">
        <v>115</v>
      </c>
    </row>
    <row r="3" spans="1:16" ht="47.25" customHeight="1">
      <c r="A3" s="7">
        <v>1</v>
      </c>
      <c r="B3" s="8" t="s">
        <v>30</v>
      </c>
      <c r="C3" s="8" t="s">
        <v>31</v>
      </c>
      <c r="D3" s="8" t="s">
        <v>28</v>
      </c>
      <c r="E3" s="8" t="s">
        <v>29</v>
      </c>
      <c r="F3" s="8">
        <v>206.5</v>
      </c>
      <c r="G3" s="10">
        <f t="shared" ref="G3:G11" si="0">F3/3</f>
        <v>68.833333333333329</v>
      </c>
      <c r="H3" s="9">
        <f t="shared" ref="H3:H11" si="1">G3*0.3</f>
        <v>20.65</v>
      </c>
      <c r="I3" s="12">
        <v>80</v>
      </c>
      <c r="J3" s="9">
        <f t="shared" ref="J3:J11" si="2">I3*0.4</f>
        <v>32</v>
      </c>
      <c r="K3" s="9">
        <f t="shared" ref="K3:K11" si="3">H3+J3</f>
        <v>52.65</v>
      </c>
      <c r="L3" s="9">
        <v>81.8</v>
      </c>
      <c r="M3" s="9">
        <f t="shared" ref="M3:M11" si="4">L3*0.3</f>
        <v>24.54</v>
      </c>
      <c r="N3" s="9">
        <f t="shared" ref="N3:N11" si="5">K3+M3</f>
        <v>77.19</v>
      </c>
      <c r="O3" s="9">
        <v>1</v>
      </c>
      <c r="P3" s="31" t="s">
        <v>120</v>
      </c>
    </row>
    <row r="4" spans="1:16" ht="47.25" customHeight="1">
      <c r="A4" s="7">
        <v>2</v>
      </c>
      <c r="B4" s="8" t="s">
        <v>42</v>
      </c>
      <c r="C4" s="8" t="s">
        <v>43</v>
      </c>
      <c r="D4" s="8" t="s">
        <v>28</v>
      </c>
      <c r="E4" s="8" t="s">
        <v>29</v>
      </c>
      <c r="F4" s="8">
        <v>155.5</v>
      </c>
      <c r="G4" s="10">
        <f t="shared" si="0"/>
        <v>51.833333333333336</v>
      </c>
      <c r="H4" s="9">
        <f t="shared" si="1"/>
        <v>15.55</v>
      </c>
      <c r="I4" s="13">
        <v>87</v>
      </c>
      <c r="J4" s="9">
        <f t="shared" si="2"/>
        <v>34.800000000000004</v>
      </c>
      <c r="K4" s="9">
        <f t="shared" si="3"/>
        <v>50.350000000000009</v>
      </c>
      <c r="L4" s="9">
        <v>81.8</v>
      </c>
      <c r="M4" s="9">
        <f t="shared" si="4"/>
        <v>24.54</v>
      </c>
      <c r="N4" s="9">
        <f t="shared" si="5"/>
        <v>74.890000000000015</v>
      </c>
      <c r="O4" s="9">
        <v>2</v>
      </c>
      <c r="P4" s="8" t="s">
        <v>121</v>
      </c>
    </row>
    <row r="5" spans="1:16" ht="47.25" customHeight="1">
      <c r="A5" s="7">
        <v>3</v>
      </c>
      <c r="B5" s="8" t="s">
        <v>36</v>
      </c>
      <c r="C5" s="8" t="s">
        <v>37</v>
      </c>
      <c r="D5" s="8" t="s">
        <v>28</v>
      </c>
      <c r="E5" s="8" t="s">
        <v>29</v>
      </c>
      <c r="F5" s="8">
        <v>174.5</v>
      </c>
      <c r="G5" s="10">
        <f t="shared" si="0"/>
        <v>58.166666666666664</v>
      </c>
      <c r="H5" s="9">
        <f t="shared" si="1"/>
        <v>17.45</v>
      </c>
      <c r="I5" s="13">
        <v>82</v>
      </c>
      <c r="J5" s="14">
        <f t="shared" si="2"/>
        <v>32.800000000000004</v>
      </c>
      <c r="K5" s="9">
        <f t="shared" si="3"/>
        <v>50.25</v>
      </c>
      <c r="L5" s="9">
        <v>76.8</v>
      </c>
      <c r="M5" s="9">
        <f t="shared" si="4"/>
        <v>23.04</v>
      </c>
      <c r="N5" s="9">
        <f t="shared" si="5"/>
        <v>73.289999999999992</v>
      </c>
      <c r="O5" s="9">
        <v>3</v>
      </c>
      <c r="P5" s="31" t="s">
        <v>122</v>
      </c>
    </row>
    <row r="6" spans="1:16" ht="47.25" customHeight="1">
      <c r="A6" s="7">
        <v>4</v>
      </c>
      <c r="B6" s="8" t="s">
        <v>32</v>
      </c>
      <c r="C6" s="8" t="s">
        <v>33</v>
      </c>
      <c r="D6" s="8" t="s">
        <v>28</v>
      </c>
      <c r="E6" s="8" t="s">
        <v>29</v>
      </c>
      <c r="F6" s="8">
        <v>180.5</v>
      </c>
      <c r="G6" s="10">
        <f t="shared" si="0"/>
        <v>60.166666666666664</v>
      </c>
      <c r="H6" s="9">
        <f t="shared" si="1"/>
        <v>18.049999999999997</v>
      </c>
      <c r="I6" s="12">
        <v>72</v>
      </c>
      <c r="J6" s="9">
        <f t="shared" si="2"/>
        <v>28.8</v>
      </c>
      <c r="K6" s="9">
        <f t="shared" si="3"/>
        <v>46.849999999999994</v>
      </c>
      <c r="L6" s="9">
        <v>81.400000000000006</v>
      </c>
      <c r="M6" s="9">
        <f t="shared" si="4"/>
        <v>24.42</v>
      </c>
      <c r="N6" s="9">
        <f t="shared" si="5"/>
        <v>71.27</v>
      </c>
      <c r="O6" s="9">
        <v>4</v>
      </c>
      <c r="P6" s="31"/>
    </row>
    <row r="7" spans="1:16" ht="47.25" customHeight="1">
      <c r="A7" s="7">
        <v>5</v>
      </c>
      <c r="B7" s="8" t="s">
        <v>40</v>
      </c>
      <c r="C7" s="8" t="s">
        <v>41</v>
      </c>
      <c r="D7" s="8" t="s">
        <v>28</v>
      </c>
      <c r="E7" s="8" t="s">
        <v>29</v>
      </c>
      <c r="F7" s="8">
        <v>162.5</v>
      </c>
      <c r="G7" s="10">
        <f t="shared" si="0"/>
        <v>54.166666666666664</v>
      </c>
      <c r="H7" s="9">
        <f t="shared" si="1"/>
        <v>16.25</v>
      </c>
      <c r="I7" s="13">
        <v>77</v>
      </c>
      <c r="J7" s="14">
        <f t="shared" si="2"/>
        <v>30.8</v>
      </c>
      <c r="K7" s="9">
        <f t="shared" si="3"/>
        <v>47.05</v>
      </c>
      <c r="L7" s="29">
        <v>80.599999999999994</v>
      </c>
      <c r="M7" s="9">
        <f t="shared" si="4"/>
        <v>24.179999999999996</v>
      </c>
      <c r="N7" s="9">
        <f t="shared" si="5"/>
        <v>71.22999999999999</v>
      </c>
      <c r="O7" s="9">
        <v>5</v>
      </c>
      <c r="P7" s="8"/>
    </row>
    <row r="8" spans="1:16" ht="47.25" customHeight="1">
      <c r="A8" s="7">
        <v>6</v>
      </c>
      <c r="B8" s="8" t="s">
        <v>34</v>
      </c>
      <c r="C8" s="8" t="s">
        <v>35</v>
      </c>
      <c r="D8" s="8" t="s">
        <v>28</v>
      </c>
      <c r="E8" s="8" t="s">
        <v>29</v>
      </c>
      <c r="F8" s="8">
        <v>178.5</v>
      </c>
      <c r="G8" s="10">
        <f t="shared" si="0"/>
        <v>59.5</v>
      </c>
      <c r="H8" s="9">
        <f t="shared" si="1"/>
        <v>17.849999999999998</v>
      </c>
      <c r="I8" s="12">
        <v>71</v>
      </c>
      <c r="J8" s="9">
        <f t="shared" si="2"/>
        <v>28.400000000000002</v>
      </c>
      <c r="K8" s="9">
        <f t="shared" si="3"/>
        <v>46.25</v>
      </c>
      <c r="L8" s="9">
        <v>82.8</v>
      </c>
      <c r="M8" s="9">
        <f t="shared" si="4"/>
        <v>24.84</v>
      </c>
      <c r="N8" s="9">
        <f t="shared" si="5"/>
        <v>71.09</v>
      </c>
      <c r="O8" s="9">
        <v>6</v>
      </c>
      <c r="P8" s="8"/>
    </row>
    <row r="9" spans="1:16" ht="47.25" customHeight="1">
      <c r="A9" s="7">
        <v>7</v>
      </c>
      <c r="B9" s="8" t="s">
        <v>44</v>
      </c>
      <c r="C9" s="8" t="s">
        <v>45</v>
      </c>
      <c r="D9" s="8" t="s">
        <v>28</v>
      </c>
      <c r="E9" s="8" t="s">
        <v>29</v>
      </c>
      <c r="F9" s="8">
        <v>145.5</v>
      </c>
      <c r="G9" s="10">
        <f t="shared" si="0"/>
        <v>48.5</v>
      </c>
      <c r="H9" s="9">
        <f t="shared" si="1"/>
        <v>14.549999999999999</v>
      </c>
      <c r="I9" s="13">
        <v>80</v>
      </c>
      <c r="J9" s="9">
        <f t="shared" si="2"/>
        <v>32</v>
      </c>
      <c r="K9" s="9">
        <f t="shared" si="3"/>
        <v>46.55</v>
      </c>
      <c r="L9" s="15">
        <v>81.400000000000006</v>
      </c>
      <c r="M9" s="9">
        <f t="shared" si="4"/>
        <v>24.42</v>
      </c>
      <c r="N9" s="9">
        <f t="shared" si="5"/>
        <v>70.97</v>
      </c>
      <c r="O9" s="9">
        <v>7</v>
      </c>
      <c r="P9" s="8"/>
    </row>
    <row r="10" spans="1:16" ht="47.25" customHeight="1">
      <c r="A10" s="7">
        <v>8</v>
      </c>
      <c r="B10" s="8" t="s">
        <v>38</v>
      </c>
      <c r="C10" s="8" t="s">
        <v>39</v>
      </c>
      <c r="D10" s="8" t="s">
        <v>28</v>
      </c>
      <c r="E10" s="8" t="s">
        <v>29</v>
      </c>
      <c r="F10" s="8">
        <v>168.5</v>
      </c>
      <c r="G10" s="10">
        <f t="shared" si="0"/>
        <v>56.166666666666664</v>
      </c>
      <c r="H10" s="9">
        <f t="shared" si="1"/>
        <v>16.849999999999998</v>
      </c>
      <c r="I10" s="13">
        <v>73</v>
      </c>
      <c r="J10" s="14">
        <f t="shared" si="2"/>
        <v>29.200000000000003</v>
      </c>
      <c r="K10" s="9">
        <f t="shared" si="3"/>
        <v>46.05</v>
      </c>
      <c r="L10" s="29">
        <v>81</v>
      </c>
      <c r="M10" s="9">
        <f t="shared" si="4"/>
        <v>24.3</v>
      </c>
      <c r="N10" s="9">
        <f t="shared" si="5"/>
        <v>70.349999999999994</v>
      </c>
      <c r="O10" s="9">
        <v>8</v>
      </c>
      <c r="P10" s="31"/>
    </row>
    <row r="11" spans="1:16" ht="47.25" customHeight="1">
      <c r="A11" s="7">
        <v>9</v>
      </c>
      <c r="B11" s="8" t="s">
        <v>46</v>
      </c>
      <c r="C11" s="8" t="s">
        <v>47</v>
      </c>
      <c r="D11" s="8" t="s">
        <v>28</v>
      </c>
      <c r="E11" s="8" t="s">
        <v>29</v>
      </c>
      <c r="F11" s="8">
        <v>137</v>
      </c>
      <c r="G11" s="10">
        <f t="shared" si="0"/>
        <v>45.666666666666664</v>
      </c>
      <c r="H11" s="9">
        <f t="shared" si="1"/>
        <v>13.7</v>
      </c>
      <c r="I11" s="13">
        <v>80</v>
      </c>
      <c r="J11" s="9">
        <f t="shared" si="2"/>
        <v>32</v>
      </c>
      <c r="K11" s="9">
        <f t="shared" si="3"/>
        <v>45.7</v>
      </c>
      <c r="L11" s="29">
        <v>79.599999999999994</v>
      </c>
      <c r="M11" s="9">
        <f t="shared" si="4"/>
        <v>23.88</v>
      </c>
      <c r="N11" s="9">
        <f t="shared" si="5"/>
        <v>69.58</v>
      </c>
      <c r="O11" s="9">
        <v>9</v>
      </c>
      <c r="P11" s="8"/>
    </row>
  </sheetData>
  <sortState ref="A3:P11">
    <sortCondition descending="1" ref="N3:N11"/>
  </sortState>
  <mergeCells count="1">
    <mergeCell ref="A1:P1"/>
  </mergeCells>
  <phoneticPr fontId="17" type="noConversion"/>
  <pageMargins left="0.70833333333333304" right="0.70833333333333304" top="0.74791666666666701" bottom="0.74791666666666701" header="0.31458333333333299" footer="0.31458333333333299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view="pageBreakPreview" zoomScaleNormal="100" zoomScaleSheetLayoutView="100" workbookViewId="0">
      <selection sqref="A1:P1"/>
    </sheetView>
  </sheetViews>
  <sheetFormatPr defaultRowHeight="13.5"/>
  <cols>
    <col min="1" max="1" width="4.75" customWidth="1"/>
    <col min="2" max="2" width="7.75" customWidth="1"/>
    <col min="3" max="3" width="14.5" customWidth="1"/>
    <col min="4" max="4" width="24.5" customWidth="1"/>
    <col min="5" max="5" width="14.625" customWidth="1"/>
    <col min="6" max="6" width="8.5" customWidth="1"/>
    <col min="7" max="7" width="11" customWidth="1"/>
    <col min="11" max="11" width="10" customWidth="1"/>
    <col min="12" max="12" width="8.25" customWidth="1"/>
    <col min="13" max="13" width="10.25" customWidth="1"/>
    <col min="14" max="14" width="12.125" customWidth="1"/>
    <col min="15" max="15" width="6" customWidth="1"/>
    <col min="16" max="16" width="8.75" customWidth="1"/>
  </cols>
  <sheetData>
    <row r="1" spans="1:16" ht="57.75" customHeight="1">
      <c r="A1" s="62" t="s">
        <v>111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32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116</v>
      </c>
      <c r="M2" s="6" t="s">
        <v>117</v>
      </c>
      <c r="N2" s="6" t="s">
        <v>104</v>
      </c>
      <c r="O2" s="6" t="s">
        <v>119</v>
      </c>
      <c r="P2" s="11" t="s">
        <v>115</v>
      </c>
    </row>
    <row r="3" spans="1:16" ht="53.25" customHeight="1">
      <c r="A3" s="32">
        <v>1</v>
      </c>
      <c r="B3" s="9" t="s">
        <v>49</v>
      </c>
      <c r="C3" s="9" t="s">
        <v>50</v>
      </c>
      <c r="D3" s="9" t="s">
        <v>28</v>
      </c>
      <c r="E3" s="9" t="s">
        <v>48</v>
      </c>
      <c r="F3" s="9">
        <v>155</v>
      </c>
      <c r="G3" s="10">
        <f>F3/3</f>
        <v>51.666666666666664</v>
      </c>
      <c r="H3" s="9">
        <f>G3*0.3</f>
        <v>15.499999999999998</v>
      </c>
      <c r="I3" s="12">
        <v>74</v>
      </c>
      <c r="J3" s="9">
        <f>I3*0.4</f>
        <v>29.6</v>
      </c>
      <c r="K3" s="9">
        <f>H3+J3</f>
        <v>45.1</v>
      </c>
      <c r="L3" s="9">
        <v>80</v>
      </c>
      <c r="M3" s="9">
        <f>L3*0.3</f>
        <v>24</v>
      </c>
      <c r="N3" s="9">
        <f>K3+M3</f>
        <v>69.099999999999994</v>
      </c>
      <c r="O3" s="9">
        <v>1</v>
      </c>
      <c r="P3" s="9" t="s">
        <v>56</v>
      </c>
    </row>
    <row r="4" spans="1:16" ht="53.25" customHeight="1">
      <c r="A4" s="32">
        <v>2</v>
      </c>
      <c r="B4" s="9" t="s">
        <v>51</v>
      </c>
      <c r="C4" s="9" t="s">
        <v>52</v>
      </c>
      <c r="D4" s="9" t="s">
        <v>28</v>
      </c>
      <c r="E4" s="9" t="s">
        <v>48</v>
      </c>
      <c r="F4" s="9">
        <v>139.5</v>
      </c>
      <c r="G4" s="10">
        <f>F4/3</f>
        <v>46.5</v>
      </c>
      <c r="H4" s="9">
        <f>G4*0.3</f>
        <v>13.95</v>
      </c>
      <c r="I4" s="12">
        <v>60</v>
      </c>
      <c r="J4" s="9">
        <f>I4*0.4</f>
        <v>24</v>
      </c>
      <c r="K4" s="9">
        <f>H4+J4</f>
        <v>37.950000000000003</v>
      </c>
      <c r="L4" s="9">
        <v>80.599999999999994</v>
      </c>
      <c r="M4" s="9">
        <f t="shared" ref="M4:M5" si="0">L4*0.3</f>
        <v>24.179999999999996</v>
      </c>
      <c r="N4" s="9">
        <f t="shared" ref="N4:N5" si="1">K4+M4</f>
        <v>62.129999999999995</v>
      </c>
      <c r="O4" s="9">
        <v>2</v>
      </c>
      <c r="P4" s="9"/>
    </row>
    <row r="5" spans="1:16" ht="53.25" customHeight="1">
      <c r="A5" s="32">
        <v>3</v>
      </c>
      <c r="B5" s="9" t="s">
        <v>53</v>
      </c>
      <c r="C5" s="9" t="s">
        <v>54</v>
      </c>
      <c r="D5" s="9" t="s">
        <v>28</v>
      </c>
      <c r="E5" s="9" t="s">
        <v>48</v>
      </c>
      <c r="F5" s="9">
        <v>120</v>
      </c>
      <c r="G5" s="10">
        <f>F5/3</f>
        <v>40</v>
      </c>
      <c r="H5" s="9">
        <f>G5*0.3</f>
        <v>12</v>
      </c>
      <c r="I5" s="13">
        <v>64</v>
      </c>
      <c r="J5" s="14">
        <f>I5*0.4</f>
        <v>25.6</v>
      </c>
      <c r="K5" s="9">
        <f>H5+J5</f>
        <v>37.6</v>
      </c>
      <c r="L5" s="9">
        <v>77.599999999999994</v>
      </c>
      <c r="M5" s="9">
        <f t="shared" si="0"/>
        <v>23.279999999999998</v>
      </c>
      <c r="N5" s="9">
        <f t="shared" si="1"/>
        <v>60.879999999999995</v>
      </c>
      <c r="O5" s="9">
        <v>3</v>
      </c>
      <c r="P5" s="9"/>
    </row>
  </sheetData>
  <sortState ref="A3:M6">
    <sortCondition descending="1" ref="K3:K6"/>
  </sortState>
  <mergeCells count="1">
    <mergeCell ref="A1:P1"/>
  </mergeCells>
  <phoneticPr fontId="17" type="noConversion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view="pageBreakPreview" zoomScaleNormal="100" zoomScaleSheetLayoutView="100" workbookViewId="0">
      <selection activeCell="N3" sqref="N3"/>
    </sheetView>
  </sheetViews>
  <sheetFormatPr defaultRowHeight="13.5"/>
  <cols>
    <col min="1" max="1" width="5.125" customWidth="1"/>
    <col min="2" max="2" width="7" customWidth="1"/>
    <col min="3" max="3" width="15.75" customWidth="1"/>
    <col min="4" max="4" width="24.625" customWidth="1"/>
    <col min="5" max="5" width="15.125" customWidth="1"/>
    <col min="6" max="6" width="8.625" customWidth="1"/>
    <col min="7" max="7" width="9.75" customWidth="1"/>
    <col min="9" max="9" width="9" style="26"/>
    <col min="12" max="12" width="8.5" customWidth="1"/>
    <col min="15" max="15" width="5.375" customWidth="1"/>
    <col min="16" max="16" width="8.75" customWidth="1"/>
  </cols>
  <sheetData>
    <row r="1" spans="1:16" ht="54.75" customHeight="1">
      <c r="A1" s="61" t="s">
        <v>111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36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23" t="s">
        <v>8</v>
      </c>
      <c r="J2" s="6" t="s">
        <v>9</v>
      </c>
      <c r="K2" s="6" t="s">
        <v>10</v>
      </c>
      <c r="L2" s="6" t="s">
        <v>116</v>
      </c>
      <c r="M2" s="6" t="s">
        <v>123</v>
      </c>
      <c r="N2" s="6" t="s">
        <v>104</v>
      </c>
      <c r="O2" s="6" t="s">
        <v>119</v>
      </c>
      <c r="P2" s="11" t="s">
        <v>115</v>
      </c>
    </row>
    <row r="3" spans="1:16" ht="44.25" customHeight="1">
      <c r="A3" s="32">
        <v>1</v>
      </c>
      <c r="B3" s="9" t="s">
        <v>57</v>
      </c>
      <c r="C3" s="9" t="s">
        <v>58</v>
      </c>
      <c r="D3" s="9" t="s">
        <v>28</v>
      </c>
      <c r="E3" s="9" t="s">
        <v>55</v>
      </c>
      <c r="F3" s="9">
        <v>210.5</v>
      </c>
      <c r="G3" s="10">
        <f t="shared" ref="G3:G5" si="0">F3/3</f>
        <v>70.166666666666671</v>
      </c>
      <c r="H3" s="9">
        <f t="shared" ref="H3:H5" si="1">G3*0.3</f>
        <v>21.05</v>
      </c>
      <c r="I3" s="24">
        <v>73.5</v>
      </c>
      <c r="J3" s="9">
        <f t="shared" ref="J3:J5" si="2">I3*0.4</f>
        <v>29.400000000000002</v>
      </c>
      <c r="K3" s="9">
        <f t="shared" ref="K3:K5" si="3">H3+J3</f>
        <v>50.45</v>
      </c>
      <c r="L3" s="9">
        <v>81.2</v>
      </c>
      <c r="M3" s="9">
        <f>L3*0.3</f>
        <v>24.36</v>
      </c>
      <c r="N3" s="9">
        <f>K3+M3</f>
        <v>74.81</v>
      </c>
      <c r="O3" s="9">
        <v>1</v>
      </c>
      <c r="P3" s="9" t="s">
        <v>120</v>
      </c>
    </row>
    <row r="4" spans="1:16" ht="44.25" customHeight="1">
      <c r="A4" s="32">
        <v>2</v>
      </c>
      <c r="B4" s="9" t="s">
        <v>59</v>
      </c>
      <c r="C4" s="9" t="s">
        <v>60</v>
      </c>
      <c r="D4" s="9" t="s">
        <v>28</v>
      </c>
      <c r="E4" s="9" t="s">
        <v>55</v>
      </c>
      <c r="F4" s="9">
        <v>188.5</v>
      </c>
      <c r="G4" s="10">
        <f t="shared" si="0"/>
        <v>62.833333333333336</v>
      </c>
      <c r="H4" s="9">
        <f t="shared" si="1"/>
        <v>18.850000000000001</v>
      </c>
      <c r="I4" s="24">
        <v>72</v>
      </c>
      <c r="J4" s="9">
        <f t="shared" si="2"/>
        <v>28.8</v>
      </c>
      <c r="K4" s="9">
        <f t="shared" si="3"/>
        <v>47.650000000000006</v>
      </c>
      <c r="L4" s="9">
        <v>79.400000000000006</v>
      </c>
      <c r="M4" s="9">
        <f t="shared" ref="M4:M5" si="4">L4*0.3</f>
        <v>23.82</v>
      </c>
      <c r="N4" s="9">
        <f t="shared" ref="N4:N5" si="5">K4+M4</f>
        <v>71.47</v>
      </c>
      <c r="O4" s="9">
        <v>2</v>
      </c>
      <c r="P4" s="9"/>
    </row>
    <row r="5" spans="1:16" ht="44.25" customHeight="1">
      <c r="A5" s="32">
        <v>3</v>
      </c>
      <c r="B5" s="9" t="s">
        <v>61</v>
      </c>
      <c r="C5" s="9" t="s">
        <v>62</v>
      </c>
      <c r="D5" s="9" t="s">
        <v>28</v>
      </c>
      <c r="E5" s="9" t="s">
        <v>55</v>
      </c>
      <c r="F5" s="9">
        <v>169</v>
      </c>
      <c r="G5" s="10">
        <f t="shared" si="0"/>
        <v>56.333333333333336</v>
      </c>
      <c r="H5" s="9">
        <f t="shared" si="1"/>
        <v>16.899999999999999</v>
      </c>
      <c r="I5" s="25">
        <v>70.5</v>
      </c>
      <c r="J5" s="14">
        <f t="shared" si="2"/>
        <v>28.200000000000003</v>
      </c>
      <c r="K5" s="9">
        <f t="shared" si="3"/>
        <v>45.1</v>
      </c>
      <c r="L5" s="9">
        <v>79.2</v>
      </c>
      <c r="M5" s="9">
        <f t="shared" si="4"/>
        <v>23.76</v>
      </c>
      <c r="N5" s="9">
        <f t="shared" si="5"/>
        <v>68.86</v>
      </c>
      <c r="O5" s="9">
        <v>3</v>
      </c>
      <c r="P5" s="9"/>
    </row>
  </sheetData>
  <sortState ref="A3:M12">
    <sortCondition descending="1" ref="K3:K12"/>
  </sortState>
  <mergeCells count="1">
    <mergeCell ref="A1:P1"/>
  </mergeCells>
  <phoneticPr fontId="17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01</vt:lpstr>
      <vt:lpstr>02</vt:lpstr>
      <vt:lpstr>03</vt:lpstr>
      <vt:lpstr>05</vt:lpstr>
      <vt:lpstr>06</vt:lpstr>
      <vt:lpstr>07</vt:lpstr>
      <vt:lpstr>'05'!Print_Titles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2022-08-01T08:34:11Z</cp:lastPrinted>
  <dcterms:created xsi:type="dcterms:W3CDTF">2020-01-02T03:00:00Z</dcterms:created>
  <dcterms:modified xsi:type="dcterms:W3CDTF">2022-08-02T07:41:58Z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7131F66E0569497694FC00828A8BB10A</vt:lpwstr>
  </property>
</Properties>
</file>